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420" windowWidth="14640" windowHeight="7620" firstSheet="1" activeTab="5"/>
  </bookViews>
  <sheets>
    <sheet name="kandydaci-raport-126301" sheetId="1" state="hidden" r:id="rId1"/>
    <sheet name="Okręg 1" sheetId="2" r:id="rId2"/>
    <sheet name="Okręg 2" sheetId="3" r:id="rId3"/>
    <sheet name="Okręg 3" sheetId="4" r:id="rId4"/>
    <sheet name="Okręg 4" sheetId="5" r:id="rId5"/>
    <sheet name="Zbiorówka" sheetId="6" r:id="rId6"/>
    <sheet name="mandaty" sheetId="7" r:id="rId7"/>
    <sheet name="zestawienie szczegółowe okr 3" sheetId="8" r:id="rId8"/>
  </sheets>
  <calcPr calcId="125725"/>
  <customWorkbookViews>
    <customWorkbookView name="UMT - Widok osobisty" guid="{B80AE07F-2217-41C5-9FF8-F1FC4BB6EB04}" mergeInterval="0" personalView="1" maximized="1" xWindow="1" yWindow="1" windowWidth="1276" windowHeight="800" activeSheetId="2"/>
    <customWorkbookView name="Mario - Widok osobisty" guid="{25B74D73-690C-47BC-9B0C-71B124862EC5}" mergeInterval="0" personalView="1" maximized="1" xWindow="1" yWindow="1" windowWidth="1020" windowHeight="543" activeSheetId="2"/>
    <customWorkbookView name="user - Widok osobisty" guid="{D152CC3C-2B46-4FA1-93F7-2DFFB7CAABFE}" mergeInterval="0" personalView="1" maximized="1" xWindow="1" yWindow="1" windowWidth="1366" windowHeight="539" activeSheetId="5"/>
  </customWorkbookViews>
</workbook>
</file>

<file path=xl/calcChain.xml><?xml version="1.0" encoding="utf-8"?>
<calcChain xmlns="http://schemas.openxmlformats.org/spreadsheetml/2006/main">
  <c r="C6" i="8"/>
  <c r="C7"/>
  <c r="C4" l="1"/>
  <c r="C5"/>
  <c r="C8"/>
  <c r="C9"/>
  <c r="C10"/>
  <c r="C11"/>
  <c r="C12"/>
  <c r="C13"/>
  <c r="C14"/>
  <c r="C15"/>
  <c r="C16"/>
  <c r="C17"/>
  <c r="C18"/>
  <c r="C19"/>
  <c r="C20"/>
  <c r="C21"/>
  <c r="C22"/>
  <c r="C23"/>
  <c r="C24"/>
  <c r="C3"/>
  <c r="W111" i="4"/>
  <c r="T111"/>
  <c r="S111"/>
  <c r="R111"/>
  <c r="Q111"/>
  <c r="P111"/>
  <c r="N111"/>
  <c r="M111"/>
  <c r="L111"/>
  <c r="K111"/>
  <c r="J111"/>
  <c r="I111"/>
  <c r="H111"/>
  <c r="G111"/>
  <c r="E111"/>
  <c r="D110"/>
  <c r="V111"/>
  <c r="U111"/>
  <c r="O111"/>
  <c r="F111"/>
  <c r="C27" i="8" l="1"/>
  <c r="D65" i="3"/>
  <c r="K95"/>
  <c r="P13" i="5"/>
  <c r="M37"/>
  <c r="F65" i="3" l="1"/>
  <c r="G65"/>
  <c r="H65"/>
  <c r="I65"/>
  <c r="J65"/>
  <c r="K65"/>
  <c r="L65"/>
  <c r="M65"/>
  <c r="N65"/>
  <c r="O65"/>
  <c r="P65"/>
  <c r="Q65"/>
  <c r="R65"/>
  <c r="S65"/>
  <c r="T65"/>
  <c r="U65"/>
  <c r="V65"/>
  <c r="W65"/>
  <c r="X65"/>
  <c r="Y65"/>
  <c r="Z65"/>
  <c r="E65"/>
  <c r="K46" i="7"/>
  <c r="K45"/>
  <c r="K44"/>
  <c r="K43"/>
  <c r="K34"/>
  <c r="K33"/>
  <c r="K32"/>
  <c r="K31"/>
  <c r="K30"/>
  <c r="K21"/>
  <c r="K42"/>
  <c r="K41"/>
  <c r="K29"/>
  <c r="K22"/>
  <c r="K20"/>
  <c r="K19"/>
  <c r="K18"/>
  <c r="K17"/>
  <c r="K10"/>
  <c r="K9"/>
  <c r="K8"/>
  <c r="K7"/>
  <c r="K6"/>
  <c r="K5"/>
  <c r="I15" i="2"/>
  <c r="E83" i="5"/>
  <c r="F83"/>
  <c r="G83"/>
  <c r="H83"/>
  <c r="I83"/>
  <c r="J83"/>
  <c r="K83"/>
  <c r="L83"/>
  <c r="M83"/>
  <c r="N83"/>
  <c r="O83"/>
  <c r="P83"/>
  <c r="Q83"/>
  <c r="R83"/>
  <c r="S83"/>
  <c r="D74"/>
  <c r="D75"/>
  <c r="D76"/>
  <c r="D77"/>
  <c r="D78"/>
  <c r="D79"/>
  <c r="D80"/>
  <c r="D81"/>
  <c r="D82"/>
  <c r="D73"/>
  <c r="F71"/>
  <c r="G71"/>
  <c r="H71"/>
  <c r="I71"/>
  <c r="J71"/>
  <c r="K71"/>
  <c r="L71"/>
  <c r="M71"/>
  <c r="N71"/>
  <c r="O71"/>
  <c r="P71"/>
  <c r="Q71"/>
  <c r="R71"/>
  <c r="S71"/>
  <c r="D64"/>
  <c r="D65"/>
  <c r="D66"/>
  <c r="D67"/>
  <c r="D68"/>
  <c r="D69"/>
  <c r="D70"/>
  <c r="D63"/>
  <c r="E61"/>
  <c r="F61"/>
  <c r="G61"/>
  <c r="H61"/>
  <c r="I61"/>
  <c r="J61"/>
  <c r="K61"/>
  <c r="L61"/>
  <c r="M61"/>
  <c r="N61"/>
  <c r="O61"/>
  <c r="P61"/>
  <c r="Q61"/>
  <c r="R61"/>
  <c r="S61"/>
  <c r="D52"/>
  <c r="D53"/>
  <c r="D54"/>
  <c r="D55"/>
  <c r="D56"/>
  <c r="D57"/>
  <c r="D58"/>
  <c r="D59"/>
  <c r="D60"/>
  <c r="D51"/>
  <c r="E49"/>
  <c r="F49"/>
  <c r="G49"/>
  <c r="H49"/>
  <c r="I49"/>
  <c r="J49"/>
  <c r="K49"/>
  <c r="L49"/>
  <c r="M49"/>
  <c r="N49"/>
  <c r="O49"/>
  <c r="P49"/>
  <c r="Q49"/>
  <c r="R49"/>
  <c r="S49"/>
  <c r="D40"/>
  <c r="D41"/>
  <c r="D42"/>
  <c r="D43"/>
  <c r="D44"/>
  <c r="D45"/>
  <c r="D46"/>
  <c r="D47"/>
  <c r="D48"/>
  <c r="D39"/>
  <c r="E37"/>
  <c r="F37"/>
  <c r="G37"/>
  <c r="H37"/>
  <c r="I37"/>
  <c r="J37"/>
  <c r="K37"/>
  <c r="L37"/>
  <c r="N37"/>
  <c r="O37"/>
  <c r="P37"/>
  <c r="Q37"/>
  <c r="R37"/>
  <c r="S37"/>
  <c r="D28"/>
  <c r="D29"/>
  <c r="D30"/>
  <c r="D31"/>
  <c r="D32"/>
  <c r="D33"/>
  <c r="D34"/>
  <c r="D35"/>
  <c r="D36"/>
  <c r="D27"/>
  <c r="E25"/>
  <c r="F25"/>
  <c r="G25"/>
  <c r="H25"/>
  <c r="I25"/>
  <c r="J25"/>
  <c r="K25"/>
  <c r="L25"/>
  <c r="M25"/>
  <c r="N25"/>
  <c r="O25"/>
  <c r="P25"/>
  <c r="Q25"/>
  <c r="R25"/>
  <c r="S25"/>
  <c r="D16"/>
  <c r="D17"/>
  <c r="D18"/>
  <c r="D19"/>
  <c r="D20"/>
  <c r="D21"/>
  <c r="D22"/>
  <c r="D23"/>
  <c r="D24"/>
  <c r="D15"/>
  <c r="E13"/>
  <c r="F13"/>
  <c r="G13"/>
  <c r="H13"/>
  <c r="I13"/>
  <c r="J13"/>
  <c r="K13"/>
  <c r="L13"/>
  <c r="M13"/>
  <c r="N13"/>
  <c r="O13"/>
  <c r="Q13"/>
  <c r="R13"/>
  <c r="S13"/>
  <c r="D4"/>
  <c r="D5"/>
  <c r="D6"/>
  <c r="D7"/>
  <c r="D8"/>
  <c r="D9"/>
  <c r="D10"/>
  <c r="D11"/>
  <c r="D12"/>
  <c r="D3"/>
  <c r="D98" i="4"/>
  <c r="D99"/>
  <c r="D100"/>
  <c r="D101"/>
  <c r="D102"/>
  <c r="D103"/>
  <c r="D104"/>
  <c r="D105"/>
  <c r="D106"/>
  <c r="D107"/>
  <c r="D108"/>
  <c r="D109"/>
  <c r="D97"/>
  <c r="E95"/>
  <c r="F95"/>
  <c r="G95"/>
  <c r="H95"/>
  <c r="I95"/>
  <c r="J95"/>
  <c r="K95"/>
  <c r="L95"/>
  <c r="M95"/>
  <c r="N95"/>
  <c r="O95"/>
  <c r="P95"/>
  <c r="Q95"/>
  <c r="R95"/>
  <c r="S95"/>
  <c r="T95"/>
  <c r="U95"/>
  <c r="V95"/>
  <c r="W95"/>
  <c r="D84"/>
  <c r="D85"/>
  <c r="D86"/>
  <c r="D87"/>
  <c r="D88"/>
  <c r="D89"/>
  <c r="D90"/>
  <c r="D91"/>
  <c r="D92"/>
  <c r="D93"/>
  <c r="D94"/>
  <c r="D83"/>
  <c r="E81"/>
  <c r="F81"/>
  <c r="G81"/>
  <c r="H81"/>
  <c r="I81"/>
  <c r="J81"/>
  <c r="K81"/>
  <c r="L81"/>
  <c r="M81"/>
  <c r="N81"/>
  <c r="O81"/>
  <c r="P81"/>
  <c r="Q81"/>
  <c r="R81"/>
  <c r="S81"/>
  <c r="T81"/>
  <c r="U81"/>
  <c r="V81"/>
  <c r="W81"/>
  <c r="D68"/>
  <c r="D69"/>
  <c r="D70"/>
  <c r="D71"/>
  <c r="D72"/>
  <c r="D73"/>
  <c r="D74"/>
  <c r="D75"/>
  <c r="D76"/>
  <c r="D77"/>
  <c r="D78"/>
  <c r="D79"/>
  <c r="D80"/>
  <c r="D67"/>
  <c r="E65"/>
  <c r="F65"/>
  <c r="G65"/>
  <c r="H65"/>
  <c r="I65"/>
  <c r="J65"/>
  <c r="K65"/>
  <c r="L65"/>
  <c r="M65"/>
  <c r="N65"/>
  <c r="O65"/>
  <c r="P65"/>
  <c r="Q65"/>
  <c r="R65"/>
  <c r="S65"/>
  <c r="T65"/>
  <c r="U65"/>
  <c r="V65"/>
  <c r="W65"/>
  <c r="D52"/>
  <c r="D53"/>
  <c r="D54"/>
  <c r="D55"/>
  <c r="D56"/>
  <c r="D57"/>
  <c r="D58"/>
  <c r="D59"/>
  <c r="D60"/>
  <c r="D61"/>
  <c r="D62"/>
  <c r="D63"/>
  <c r="D64"/>
  <c r="D51"/>
  <c r="E49"/>
  <c r="F49"/>
  <c r="G49"/>
  <c r="H49"/>
  <c r="I49"/>
  <c r="J49"/>
  <c r="K49"/>
  <c r="L49"/>
  <c r="M49"/>
  <c r="N49"/>
  <c r="O49"/>
  <c r="P49"/>
  <c r="Q49"/>
  <c r="R49"/>
  <c r="S49"/>
  <c r="T49"/>
  <c r="U49"/>
  <c r="V49"/>
  <c r="W49"/>
  <c r="D36"/>
  <c r="D37"/>
  <c r="D38"/>
  <c r="D39"/>
  <c r="D40"/>
  <c r="D41"/>
  <c r="D42"/>
  <c r="D43"/>
  <c r="D44"/>
  <c r="D45"/>
  <c r="D46"/>
  <c r="D47"/>
  <c r="D48"/>
  <c r="D35"/>
  <c r="E33"/>
  <c r="F33"/>
  <c r="G33"/>
  <c r="H33"/>
  <c r="I33"/>
  <c r="J33"/>
  <c r="K33"/>
  <c r="L33"/>
  <c r="M33"/>
  <c r="N33"/>
  <c r="O33"/>
  <c r="P33"/>
  <c r="Q33"/>
  <c r="R33"/>
  <c r="S33"/>
  <c r="T33"/>
  <c r="U33"/>
  <c r="V33"/>
  <c r="W33"/>
  <c r="D20"/>
  <c r="D21"/>
  <c r="D22"/>
  <c r="D23"/>
  <c r="D24"/>
  <c r="D25"/>
  <c r="D26"/>
  <c r="D27"/>
  <c r="D28"/>
  <c r="D29"/>
  <c r="D30"/>
  <c r="D31"/>
  <c r="D32"/>
  <c r="D19"/>
  <c r="E17"/>
  <c r="F17"/>
  <c r="G17"/>
  <c r="H17"/>
  <c r="I17"/>
  <c r="J17"/>
  <c r="K17"/>
  <c r="L17"/>
  <c r="M17"/>
  <c r="N17"/>
  <c r="O17"/>
  <c r="P17"/>
  <c r="Q17"/>
  <c r="R17"/>
  <c r="S17"/>
  <c r="T17"/>
  <c r="U17"/>
  <c r="V17"/>
  <c r="W17"/>
  <c r="D3"/>
  <c r="D4"/>
  <c r="D5"/>
  <c r="D6"/>
  <c r="D7"/>
  <c r="D8"/>
  <c r="D9"/>
  <c r="D10"/>
  <c r="D11"/>
  <c r="D12"/>
  <c r="D13"/>
  <c r="D14"/>
  <c r="D15"/>
  <c r="D16"/>
  <c r="E111" i="3"/>
  <c r="F111"/>
  <c r="G111"/>
  <c r="H111"/>
  <c r="I111"/>
  <c r="J111"/>
  <c r="K111"/>
  <c r="L111"/>
  <c r="M111"/>
  <c r="N111"/>
  <c r="O111"/>
  <c r="P111"/>
  <c r="Q111"/>
  <c r="R111"/>
  <c r="S111"/>
  <c r="T111"/>
  <c r="U111"/>
  <c r="V111"/>
  <c r="W111"/>
  <c r="X111"/>
  <c r="Y111"/>
  <c r="Z111"/>
  <c r="D98"/>
  <c r="D100"/>
  <c r="D102"/>
  <c r="D99"/>
  <c r="D101"/>
  <c r="D103"/>
  <c r="D104"/>
  <c r="D105"/>
  <c r="D106"/>
  <c r="D107"/>
  <c r="D108"/>
  <c r="D109"/>
  <c r="D110"/>
  <c r="D97"/>
  <c r="E95"/>
  <c r="F95"/>
  <c r="G95"/>
  <c r="H95"/>
  <c r="I95"/>
  <c r="J95"/>
  <c r="L95"/>
  <c r="M95"/>
  <c r="N95"/>
  <c r="O95"/>
  <c r="P95"/>
  <c r="Q95"/>
  <c r="R95"/>
  <c r="S95"/>
  <c r="T95"/>
  <c r="U95"/>
  <c r="V95"/>
  <c r="W95"/>
  <c r="X95"/>
  <c r="Y95"/>
  <c r="Z95"/>
  <c r="D84"/>
  <c r="D85"/>
  <c r="D86"/>
  <c r="D87"/>
  <c r="D88"/>
  <c r="D89"/>
  <c r="D90"/>
  <c r="D91"/>
  <c r="D92"/>
  <c r="D93"/>
  <c r="D94"/>
  <c r="D83"/>
  <c r="E81"/>
  <c r="F81"/>
  <c r="G81"/>
  <c r="H81"/>
  <c r="I81"/>
  <c r="J81"/>
  <c r="K81"/>
  <c r="L81"/>
  <c r="M81"/>
  <c r="N81"/>
  <c r="O81"/>
  <c r="P81"/>
  <c r="Q81"/>
  <c r="R81"/>
  <c r="S81"/>
  <c r="T81"/>
  <c r="U81"/>
  <c r="V81"/>
  <c r="W81"/>
  <c r="X81"/>
  <c r="Y81"/>
  <c r="Z81"/>
  <c r="D68"/>
  <c r="D69"/>
  <c r="D70"/>
  <c r="D71"/>
  <c r="D72"/>
  <c r="D73"/>
  <c r="D74"/>
  <c r="D75"/>
  <c r="D76"/>
  <c r="D77"/>
  <c r="D78"/>
  <c r="D79"/>
  <c r="D80"/>
  <c r="D67"/>
  <c r="D52"/>
  <c r="D53"/>
  <c r="D54"/>
  <c r="D55"/>
  <c r="D56"/>
  <c r="D57"/>
  <c r="D58"/>
  <c r="D59"/>
  <c r="D60"/>
  <c r="D61"/>
  <c r="D62"/>
  <c r="D63"/>
  <c r="D64"/>
  <c r="D51"/>
  <c r="E49"/>
  <c r="F49"/>
  <c r="G49"/>
  <c r="H49"/>
  <c r="I49"/>
  <c r="J49"/>
  <c r="K49"/>
  <c r="L49"/>
  <c r="M49"/>
  <c r="N49"/>
  <c r="O49"/>
  <c r="P49"/>
  <c r="Q49"/>
  <c r="R49"/>
  <c r="S49"/>
  <c r="T49"/>
  <c r="U49"/>
  <c r="V49"/>
  <c r="W49"/>
  <c r="X49"/>
  <c r="Y49"/>
  <c r="Z49"/>
  <c r="D36"/>
  <c r="D37"/>
  <c r="D38"/>
  <c r="D39"/>
  <c r="D40"/>
  <c r="D41"/>
  <c r="D42"/>
  <c r="D43"/>
  <c r="D44"/>
  <c r="D45"/>
  <c r="D46"/>
  <c r="D47"/>
  <c r="D48"/>
  <c r="D35"/>
  <c r="E33"/>
  <c r="F33"/>
  <c r="G33"/>
  <c r="H33"/>
  <c r="I33"/>
  <c r="J33"/>
  <c r="K33"/>
  <c r="L33"/>
  <c r="M33"/>
  <c r="N33"/>
  <c r="O33"/>
  <c r="P33"/>
  <c r="Q33"/>
  <c r="R33"/>
  <c r="S33"/>
  <c r="T33"/>
  <c r="U33"/>
  <c r="V33"/>
  <c r="W33"/>
  <c r="X33"/>
  <c r="Y33"/>
  <c r="Z33"/>
  <c r="D20"/>
  <c r="D21"/>
  <c r="D22"/>
  <c r="D23"/>
  <c r="D24"/>
  <c r="D25"/>
  <c r="D26"/>
  <c r="D27"/>
  <c r="D28"/>
  <c r="D29"/>
  <c r="D30"/>
  <c r="D31"/>
  <c r="D32"/>
  <c r="D19"/>
  <c r="E17"/>
  <c r="F17"/>
  <c r="G17"/>
  <c r="H17"/>
  <c r="I17"/>
  <c r="J17"/>
  <c r="K17"/>
  <c r="L17"/>
  <c r="M17"/>
  <c r="N17"/>
  <c r="O17"/>
  <c r="P17"/>
  <c r="Q17"/>
  <c r="R17"/>
  <c r="S17"/>
  <c r="T17"/>
  <c r="U17"/>
  <c r="V17"/>
  <c r="W17"/>
  <c r="X17"/>
  <c r="Y17"/>
  <c r="Z17"/>
  <c r="D4"/>
  <c r="D5"/>
  <c r="D6"/>
  <c r="D7"/>
  <c r="D8"/>
  <c r="D9"/>
  <c r="D10"/>
  <c r="D11"/>
  <c r="D12"/>
  <c r="D13"/>
  <c r="D14"/>
  <c r="D15"/>
  <c r="D16"/>
  <c r="D3"/>
  <c r="E98" i="2"/>
  <c r="F98"/>
  <c r="G98"/>
  <c r="H98"/>
  <c r="I98"/>
  <c r="J98"/>
  <c r="K98"/>
  <c r="L98"/>
  <c r="M98"/>
  <c r="N98"/>
  <c r="O98"/>
  <c r="P98"/>
  <c r="Q98"/>
  <c r="R98"/>
  <c r="S98"/>
  <c r="T98"/>
  <c r="U98"/>
  <c r="V98"/>
  <c r="D87"/>
  <c r="D88"/>
  <c r="D89"/>
  <c r="D90"/>
  <c r="D91"/>
  <c r="D92"/>
  <c r="D93"/>
  <c r="D94"/>
  <c r="D95"/>
  <c r="D96"/>
  <c r="D97"/>
  <c r="D86"/>
  <c r="E84"/>
  <c r="F84"/>
  <c r="G84"/>
  <c r="H84"/>
  <c r="I84"/>
  <c r="J84"/>
  <c r="K84"/>
  <c r="L84"/>
  <c r="M84"/>
  <c r="N84"/>
  <c r="O84"/>
  <c r="P84"/>
  <c r="Q84"/>
  <c r="R84"/>
  <c r="S84"/>
  <c r="T84"/>
  <c r="U84"/>
  <c r="V84"/>
  <c r="D74"/>
  <c r="D75"/>
  <c r="D76"/>
  <c r="D77"/>
  <c r="D78"/>
  <c r="D79"/>
  <c r="D80"/>
  <c r="D81"/>
  <c r="D82"/>
  <c r="D83"/>
  <c r="D73"/>
  <c r="E71"/>
  <c r="F71"/>
  <c r="G71"/>
  <c r="H71"/>
  <c r="I71"/>
  <c r="J71"/>
  <c r="K71"/>
  <c r="L71"/>
  <c r="M71"/>
  <c r="N71"/>
  <c r="O71"/>
  <c r="P71"/>
  <c r="Q71"/>
  <c r="R71"/>
  <c r="S71"/>
  <c r="T71"/>
  <c r="U71"/>
  <c r="V71"/>
  <c r="D60"/>
  <c r="D61"/>
  <c r="D62"/>
  <c r="D63"/>
  <c r="D64"/>
  <c r="D65"/>
  <c r="D66"/>
  <c r="D67"/>
  <c r="D68"/>
  <c r="D69"/>
  <c r="D70"/>
  <c r="D59"/>
  <c r="E57"/>
  <c r="F57"/>
  <c r="G57"/>
  <c r="H57"/>
  <c r="I57"/>
  <c r="J57"/>
  <c r="K57"/>
  <c r="L57"/>
  <c r="M57"/>
  <c r="N57"/>
  <c r="O57"/>
  <c r="P57"/>
  <c r="Q57"/>
  <c r="R57"/>
  <c r="S57"/>
  <c r="T57"/>
  <c r="U57"/>
  <c r="V57"/>
  <c r="D46"/>
  <c r="D47"/>
  <c r="D48"/>
  <c r="D49"/>
  <c r="D50"/>
  <c r="D51"/>
  <c r="D52"/>
  <c r="D53"/>
  <c r="D54"/>
  <c r="D55"/>
  <c r="D56"/>
  <c r="D45"/>
  <c r="E43"/>
  <c r="F43"/>
  <c r="G43"/>
  <c r="H43"/>
  <c r="I43"/>
  <c r="J43"/>
  <c r="K43"/>
  <c r="L43"/>
  <c r="M43"/>
  <c r="N43"/>
  <c r="O43"/>
  <c r="P43"/>
  <c r="Q43"/>
  <c r="R43"/>
  <c r="S43"/>
  <c r="T43"/>
  <c r="U43"/>
  <c r="V43"/>
  <c r="D32"/>
  <c r="D33"/>
  <c r="D34"/>
  <c r="D35"/>
  <c r="D36"/>
  <c r="D37"/>
  <c r="D38"/>
  <c r="D39"/>
  <c r="D40"/>
  <c r="D41"/>
  <c r="D42"/>
  <c r="D31"/>
  <c r="E29"/>
  <c r="F29"/>
  <c r="G29"/>
  <c r="H29"/>
  <c r="I29"/>
  <c r="J29"/>
  <c r="K29"/>
  <c r="L29"/>
  <c r="M29"/>
  <c r="N29"/>
  <c r="O29"/>
  <c r="P29"/>
  <c r="Q29"/>
  <c r="R29"/>
  <c r="S29"/>
  <c r="T29"/>
  <c r="U29"/>
  <c r="V29"/>
  <c r="D18"/>
  <c r="D19"/>
  <c r="D20"/>
  <c r="D21"/>
  <c r="D22"/>
  <c r="D23"/>
  <c r="D24"/>
  <c r="D25"/>
  <c r="D26"/>
  <c r="D27"/>
  <c r="D28"/>
  <c r="D17"/>
  <c r="G15"/>
  <c r="H15"/>
  <c r="J15"/>
  <c r="K15"/>
  <c r="L15"/>
  <c r="M15"/>
  <c r="N15"/>
  <c r="O15"/>
  <c r="P15"/>
  <c r="Q15"/>
  <c r="R15"/>
  <c r="S15"/>
  <c r="T15"/>
  <c r="U15"/>
  <c r="V15"/>
  <c r="E15"/>
  <c r="F15"/>
  <c r="D4"/>
  <c r="D5"/>
  <c r="D6"/>
  <c r="D7"/>
  <c r="D8"/>
  <c r="D9"/>
  <c r="D10"/>
  <c r="D11"/>
  <c r="D12"/>
  <c r="D13"/>
  <c r="D14"/>
  <c r="D3"/>
  <c r="D111" i="4" l="1"/>
  <c r="D83" i="5"/>
  <c r="I12" i="6" s="1"/>
  <c r="B46" i="7" s="1"/>
  <c r="G46" s="1"/>
  <c r="D95" i="3"/>
  <c r="G11" i="6" s="1"/>
  <c r="B21" i="7" s="1"/>
  <c r="H21" s="1"/>
  <c r="D81" i="4"/>
  <c r="H10" i="6" s="1"/>
  <c r="B32" i="7" s="1"/>
  <c r="G32" s="1"/>
  <c r="H12" i="6"/>
  <c r="B34" i="7" s="1"/>
  <c r="G34" s="1"/>
  <c r="D65" i="4"/>
  <c r="H9" i="6" s="1"/>
  <c r="B31" i="7" s="1"/>
  <c r="C31" s="1"/>
  <c r="D33" i="4"/>
  <c r="H7" i="6" s="1"/>
  <c r="B29" i="7" s="1"/>
  <c r="H29" s="1"/>
  <c r="D95" i="4"/>
  <c r="H11" i="6" s="1"/>
  <c r="D17" i="4"/>
  <c r="H6" i="6" s="1"/>
  <c r="B28" i="7" s="1"/>
  <c r="G28" s="1"/>
  <c r="D71" i="5"/>
  <c r="I11" i="6" s="1"/>
  <c r="B45" i="7" s="1"/>
  <c r="C45" s="1"/>
  <c r="D43" i="2"/>
  <c r="F8" i="6" s="1"/>
  <c r="B6" i="7" s="1"/>
  <c r="H6" s="1"/>
  <c r="D49" i="5"/>
  <c r="I9" i="6" s="1"/>
  <c r="B43" i="7" s="1"/>
  <c r="H43" s="1"/>
  <c r="D84" i="2"/>
  <c r="F11" i="6" s="1"/>
  <c r="B9" i="7" s="1"/>
  <c r="C9" s="1"/>
  <c r="D81" i="3"/>
  <c r="G10" i="6" s="1"/>
  <c r="B20" i="7" s="1"/>
  <c r="G20" s="1"/>
  <c r="D49" i="4"/>
  <c r="H8" i="6" s="1"/>
  <c r="B30" i="7" s="1"/>
  <c r="G30" s="1"/>
  <c r="D25" i="5"/>
  <c r="I7" i="6" s="1"/>
  <c r="B41" i="7" s="1"/>
  <c r="D41" s="1"/>
  <c r="G9" i="6"/>
  <c r="B19" i="7" s="1"/>
  <c r="E19" s="1"/>
  <c r="D29" i="2"/>
  <c r="F7" i="6" s="1"/>
  <c r="B5" i="7" s="1"/>
  <c r="F5" s="1"/>
  <c r="D57" i="2"/>
  <c r="F9" i="6" s="1"/>
  <c r="B7" i="7" s="1"/>
  <c r="D33" i="3"/>
  <c r="G7" i="6" s="1"/>
  <c r="D17" i="3"/>
  <c r="G6" i="6" s="1"/>
  <c r="D98" i="2"/>
  <c r="F12" i="6" s="1"/>
  <c r="D37" i="5"/>
  <c r="I8" i="6" s="1"/>
  <c r="B42" i="7" s="1"/>
  <c r="D13" i="5"/>
  <c r="I6" i="6" s="1"/>
  <c r="D61" i="5"/>
  <c r="I10" i="6" s="1"/>
  <c r="B44" i="7" s="1"/>
  <c r="G44" s="1"/>
  <c r="D49" i="3"/>
  <c r="G8" i="6" s="1"/>
  <c r="B18" i="7" s="1"/>
  <c r="G18" s="1"/>
  <c r="D71" i="2"/>
  <c r="F10" i="6" s="1"/>
  <c r="B8" i="7" s="1"/>
  <c r="D111" i="3"/>
  <c r="G12" i="6" s="1"/>
  <c r="B22" i="7" s="1"/>
  <c r="G22" s="1"/>
  <c r="D15" i="2"/>
  <c r="F6" i="6" s="1"/>
  <c r="B16" i="7" l="1"/>
  <c r="G16" s="1"/>
  <c r="G13" i="6"/>
  <c r="B4" i="7"/>
  <c r="H4" s="1"/>
  <c r="F13" i="6"/>
  <c r="B40" i="7"/>
  <c r="I13" i="6"/>
  <c r="B33" i="7"/>
  <c r="H33" s="1"/>
  <c r="H13" i="6"/>
  <c r="H32" i="7"/>
  <c r="E46"/>
  <c r="C46"/>
  <c r="D46"/>
  <c r="E21"/>
  <c r="H46"/>
  <c r="F46"/>
  <c r="G45"/>
  <c r="E32"/>
  <c r="C32"/>
  <c r="E31"/>
  <c r="D32"/>
  <c r="F6"/>
  <c r="F21"/>
  <c r="D21"/>
  <c r="E34"/>
  <c r="C34"/>
  <c r="H34"/>
  <c r="F34"/>
  <c r="D34"/>
  <c r="D33"/>
  <c r="D31"/>
  <c r="G31"/>
  <c r="H31"/>
  <c r="E30"/>
  <c r="D30"/>
  <c r="E28"/>
  <c r="H28"/>
  <c r="D28"/>
  <c r="C28"/>
  <c r="F28"/>
  <c r="H20"/>
  <c r="F45"/>
  <c r="H45"/>
  <c r="E45"/>
  <c r="F43"/>
  <c r="D43"/>
  <c r="C43"/>
  <c r="E43"/>
  <c r="C21"/>
  <c r="G21"/>
  <c r="C20"/>
  <c r="D19"/>
  <c r="G19"/>
  <c r="D9"/>
  <c r="E9"/>
  <c r="G9"/>
  <c r="H9"/>
  <c r="J11" i="6"/>
  <c r="F9" i="7"/>
  <c r="C30"/>
  <c r="G29"/>
  <c r="G6"/>
  <c r="G43"/>
  <c r="D6"/>
  <c r="E20"/>
  <c r="D20"/>
  <c r="F31"/>
  <c r="F29"/>
  <c r="F32"/>
  <c r="E29"/>
  <c r="D45"/>
  <c r="E6"/>
  <c r="C6"/>
  <c r="D29"/>
  <c r="C29"/>
  <c r="F41"/>
  <c r="H5"/>
  <c r="H30"/>
  <c r="F20"/>
  <c r="F19"/>
  <c r="G5"/>
  <c r="G40"/>
  <c r="C22"/>
  <c r="C18"/>
  <c r="F22"/>
  <c r="F18"/>
  <c r="E22"/>
  <c r="E18"/>
  <c r="H22"/>
  <c r="D22"/>
  <c r="H18"/>
  <c r="D18"/>
  <c r="F30"/>
  <c r="G42"/>
  <c r="C44"/>
  <c r="F44"/>
  <c r="E44"/>
  <c r="H44"/>
  <c r="D44"/>
  <c r="C42"/>
  <c r="F42"/>
  <c r="E42"/>
  <c r="H42"/>
  <c r="D42"/>
  <c r="E41"/>
  <c r="H41"/>
  <c r="G41"/>
  <c r="C41"/>
  <c r="H19"/>
  <c r="C19"/>
  <c r="D5"/>
  <c r="E5"/>
  <c r="C5"/>
  <c r="G4"/>
  <c r="F4"/>
  <c r="C4"/>
  <c r="E4"/>
  <c r="D4"/>
  <c r="J7" i="6"/>
  <c r="B17" i="7"/>
  <c r="J12" i="6"/>
  <c r="B10" i="7"/>
  <c r="H8"/>
  <c r="F8"/>
  <c r="D8"/>
  <c r="C8"/>
  <c r="G8"/>
  <c r="E8"/>
  <c r="J9" i="6"/>
  <c r="H7" i="7"/>
  <c r="F7"/>
  <c r="C7"/>
  <c r="G7"/>
  <c r="E7"/>
  <c r="D7"/>
  <c r="E16"/>
  <c r="H16"/>
  <c r="D16"/>
  <c r="C16"/>
  <c r="F16"/>
  <c r="C40"/>
  <c r="H40"/>
  <c r="D40"/>
  <c r="E40"/>
  <c r="F40"/>
  <c r="J6" i="6"/>
  <c r="J10"/>
  <c r="J8"/>
  <c r="F33" i="7" l="1"/>
  <c r="G33"/>
  <c r="C33"/>
  <c r="E33"/>
  <c r="L42"/>
  <c r="L46"/>
  <c r="L40"/>
  <c r="L45"/>
  <c r="L44"/>
  <c r="L43"/>
  <c r="L41"/>
  <c r="H17"/>
  <c r="C17"/>
  <c r="G17"/>
  <c r="D17"/>
  <c r="E17"/>
  <c r="F17"/>
  <c r="H10"/>
  <c r="F10"/>
  <c r="D10"/>
  <c r="C10"/>
  <c r="G10"/>
  <c r="E10"/>
  <c r="J13" i="6"/>
  <c r="K11" s="1"/>
  <c r="L31" i="7" l="1"/>
  <c r="L33"/>
  <c r="L30"/>
  <c r="L28"/>
  <c r="L32"/>
  <c r="L34"/>
  <c r="L29"/>
  <c r="L22"/>
  <c r="N42"/>
  <c r="N43"/>
  <c r="L18"/>
  <c r="L20"/>
  <c r="L17"/>
  <c r="L19"/>
  <c r="L16"/>
  <c r="L21"/>
  <c r="Q41"/>
  <c r="O41"/>
  <c r="T45"/>
  <c r="S45"/>
  <c r="R45"/>
  <c r="Q45"/>
  <c r="P45"/>
  <c r="O45"/>
  <c r="N45"/>
  <c r="T43"/>
  <c r="S43"/>
  <c r="R43"/>
  <c r="Q43"/>
  <c r="P43"/>
  <c r="O43"/>
  <c r="S40"/>
  <c r="Q40"/>
  <c r="O40"/>
  <c r="T46"/>
  <c r="S46"/>
  <c r="R46"/>
  <c r="Q46"/>
  <c r="P46"/>
  <c r="O46"/>
  <c r="N46"/>
  <c r="T44"/>
  <c r="T42"/>
  <c r="S44"/>
  <c r="S42"/>
  <c r="R44"/>
  <c r="R42"/>
  <c r="Q44"/>
  <c r="Q42"/>
  <c r="P44"/>
  <c r="P42"/>
  <c r="O44"/>
  <c r="O42"/>
  <c r="N44"/>
  <c r="T40"/>
  <c r="R40"/>
  <c r="P40"/>
  <c r="N40"/>
  <c r="R41"/>
  <c r="N41"/>
  <c r="P41"/>
  <c r="T41"/>
  <c r="S41"/>
  <c r="L5"/>
  <c r="L8"/>
  <c r="L4"/>
  <c r="L6"/>
  <c r="L7"/>
  <c r="L9"/>
  <c r="K6" i="6"/>
  <c r="K10"/>
  <c r="K9"/>
  <c r="K8"/>
  <c r="K12"/>
  <c r="K7"/>
  <c r="Q29" i="7" l="1"/>
  <c r="P34"/>
  <c r="P33"/>
  <c r="Q28"/>
  <c r="R32"/>
  <c r="O28"/>
  <c r="S31"/>
  <c r="N29"/>
  <c r="O34"/>
  <c r="T30"/>
  <c r="T31"/>
  <c r="R28"/>
  <c r="P31"/>
  <c r="T33"/>
  <c r="R29"/>
  <c r="O31"/>
  <c r="S34"/>
  <c r="Q30"/>
  <c r="N32"/>
  <c r="R31"/>
  <c r="N34"/>
  <c r="R34"/>
  <c r="O29"/>
  <c r="P30"/>
  <c r="S29"/>
  <c r="T34"/>
  <c r="T29"/>
  <c r="R33"/>
  <c r="Q31"/>
  <c r="P29"/>
  <c r="N33"/>
  <c r="T32"/>
  <c r="S30"/>
  <c r="Q34"/>
  <c r="P32"/>
  <c r="O30"/>
  <c r="N28"/>
  <c r="S28"/>
  <c r="O33"/>
  <c r="Q32"/>
  <c r="S33"/>
  <c r="N31"/>
  <c r="P28"/>
  <c r="Q33"/>
  <c r="S32"/>
  <c r="N30"/>
  <c r="T28"/>
  <c r="R30"/>
  <c r="O32"/>
  <c r="I42"/>
  <c r="Q22"/>
  <c r="N17"/>
  <c r="R22"/>
  <c r="P20"/>
  <c r="O20"/>
  <c r="T17"/>
  <c r="T20"/>
  <c r="P17"/>
  <c r="T21"/>
  <c r="S19"/>
  <c r="N16"/>
  <c r="P21"/>
  <c r="S16"/>
  <c r="O19"/>
  <c r="Q21"/>
  <c r="T16"/>
  <c r="T22"/>
  <c r="R19"/>
  <c r="Q17"/>
  <c r="N20"/>
  <c r="O16"/>
  <c r="Q18"/>
  <c r="S20"/>
  <c r="P16"/>
  <c r="R18"/>
  <c r="I44"/>
  <c r="N19"/>
  <c r="N18"/>
  <c r="N22"/>
  <c r="N21"/>
  <c r="O18"/>
  <c r="O22"/>
  <c r="P19"/>
  <c r="Q16"/>
  <c r="Q20"/>
  <c r="R17"/>
  <c r="R21"/>
  <c r="S18"/>
  <c r="S22"/>
  <c r="T19"/>
  <c r="O17"/>
  <c r="O21"/>
  <c r="P18"/>
  <c r="P22"/>
  <c r="Q19"/>
  <c r="R16"/>
  <c r="R20"/>
  <c r="S17"/>
  <c r="S21"/>
  <c r="T18"/>
  <c r="I40"/>
  <c r="I41"/>
  <c r="I46"/>
  <c r="I43"/>
  <c r="I45"/>
  <c r="O10"/>
  <c r="S10"/>
  <c r="P10"/>
  <c r="N9"/>
  <c r="N6"/>
  <c r="N5"/>
  <c r="N4"/>
  <c r="N7"/>
  <c r="Q5"/>
  <c r="R5"/>
  <c r="Q6"/>
  <c r="S9"/>
  <c r="S4"/>
  <c r="N8"/>
  <c r="S5"/>
  <c r="S6"/>
  <c r="R9"/>
  <c r="Q4"/>
  <c r="O4"/>
  <c r="O6"/>
  <c r="O5"/>
  <c r="R6"/>
  <c r="Q9"/>
  <c r="O9"/>
  <c r="P6"/>
  <c r="P5"/>
  <c r="P9"/>
  <c r="P4"/>
  <c r="R4"/>
  <c r="P7"/>
  <c r="R7"/>
  <c r="P8"/>
  <c r="Q7"/>
  <c r="Q8"/>
  <c r="R8"/>
  <c r="S7"/>
  <c r="S8"/>
  <c r="O7"/>
  <c r="N10"/>
  <c r="O8"/>
  <c r="Q10"/>
  <c r="R10"/>
  <c r="K13" i="6"/>
  <c r="I29" i="7" l="1"/>
  <c r="I34"/>
  <c r="I32"/>
  <c r="I33"/>
  <c r="I30"/>
  <c r="I28"/>
  <c r="I31"/>
  <c r="I20"/>
  <c r="I17"/>
  <c r="I16"/>
  <c r="I21"/>
  <c r="I18"/>
  <c r="I22"/>
  <c r="I19"/>
  <c r="I10"/>
  <c r="I4"/>
  <c r="I6"/>
  <c r="I8"/>
  <c r="I7"/>
  <c r="I5"/>
  <c r="I9"/>
</calcChain>
</file>

<file path=xl/sharedStrings.xml><?xml version="1.0" encoding="utf-8"?>
<sst xmlns="http://schemas.openxmlformats.org/spreadsheetml/2006/main" count="2259" uniqueCount="603">
  <si>
    <t>okr_nr</t>
  </si>
  <si>
    <t>kwd_skrot</t>
  </si>
  <si>
    <t>kdt.kdt_lp_karta</t>
  </si>
  <si>
    <t>kdt_imie</t>
  </si>
  <si>
    <t>kdt.kdt_imie2</t>
  </si>
  <si>
    <t>kdt.kdt_nazwisko</t>
  </si>
  <si>
    <t>KKW SLD Lewica Razem</t>
  </si>
  <si>
    <t>Piotr</t>
  </si>
  <si>
    <t>Tadeusz</t>
  </si>
  <si>
    <t>GÓRNIKIEWICZ</t>
  </si>
  <si>
    <t>Marek</t>
  </si>
  <si>
    <t>Ewa</t>
  </si>
  <si>
    <t>Ryszard</t>
  </si>
  <si>
    <t>Stanisław</t>
  </si>
  <si>
    <t>ŻMUDA</t>
  </si>
  <si>
    <t>Władysław</t>
  </si>
  <si>
    <t>Stanisława</t>
  </si>
  <si>
    <t>Krystyna</t>
  </si>
  <si>
    <t>CHUDZIK</t>
  </si>
  <si>
    <t>Eugeniusz</t>
  </si>
  <si>
    <t>Czesława</t>
  </si>
  <si>
    <t>Jacek</t>
  </si>
  <si>
    <t>LIS</t>
  </si>
  <si>
    <t>Mieczysław</t>
  </si>
  <si>
    <t>Maria</t>
  </si>
  <si>
    <t>Daniel</t>
  </si>
  <si>
    <t>Stefan</t>
  </si>
  <si>
    <t>CHOLEWIAK</t>
  </si>
  <si>
    <t>Wiesław</t>
  </si>
  <si>
    <t>Urszula</t>
  </si>
  <si>
    <t>Lucyna</t>
  </si>
  <si>
    <t>KALEMBA</t>
  </si>
  <si>
    <t>Anna</t>
  </si>
  <si>
    <t>Julia</t>
  </si>
  <si>
    <t>SARKOWICZ</t>
  </si>
  <si>
    <t>Jan</t>
  </si>
  <si>
    <t>Władysława</t>
  </si>
  <si>
    <t>SZAFRANIEC</t>
  </si>
  <si>
    <t>Józef</t>
  </si>
  <si>
    <t>Bogumiła</t>
  </si>
  <si>
    <t>BUCZAK</t>
  </si>
  <si>
    <t>Henryk</t>
  </si>
  <si>
    <t>Marian</t>
  </si>
  <si>
    <t>OGRODNIK</t>
  </si>
  <si>
    <t>Joanna</t>
  </si>
  <si>
    <t>STARZEC</t>
  </si>
  <si>
    <t>Wioleta</t>
  </si>
  <si>
    <t>Anita</t>
  </si>
  <si>
    <t>BAŁUT</t>
  </si>
  <si>
    <t>Andrzej</t>
  </si>
  <si>
    <t>KWW Ziemia Tarnowska</t>
  </si>
  <si>
    <t>Roman</t>
  </si>
  <si>
    <t>KNAPIK</t>
  </si>
  <si>
    <t>Sławomir</t>
  </si>
  <si>
    <t>Łukasz</t>
  </si>
  <si>
    <t>RAWIŃSKI</t>
  </si>
  <si>
    <t>Edward</t>
  </si>
  <si>
    <t>Dorota</t>
  </si>
  <si>
    <t>Marta</t>
  </si>
  <si>
    <t>POPIOŁEK</t>
  </si>
  <si>
    <t>Irena</t>
  </si>
  <si>
    <t>Dominik</t>
  </si>
  <si>
    <t>Patryk</t>
  </si>
  <si>
    <t>GURBISZ</t>
  </si>
  <si>
    <t>Iwona</t>
  </si>
  <si>
    <t>Bożena</t>
  </si>
  <si>
    <t>DUDOWICZ</t>
  </si>
  <si>
    <t>ŁATA</t>
  </si>
  <si>
    <t>Beata</t>
  </si>
  <si>
    <t xml:space="preserve">Maria </t>
  </si>
  <si>
    <t>ŚLIWA</t>
  </si>
  <si>
    <t xml:space="preserve">Jerzy </t>
  </si>
  <si>
    <t>FALIŃSKI</t>
  </si>
  <si>
    <t>Aleksandra</t>
  </si>
  <si>
    <t>KOT</t>
  </si>
  <si>
    <t>Mirosław</t>
  </si>
  <si>
    <t>Zbigniew</t>
  </si>
  <si>
    <t>LALIK</t>
  </si>
  <si>
    <t>KOBRYŃ</t>
  </si>
  <si>
    <t>Renata</t>
  </si>
  <si>
    <t>Michał</t>
  </si>
  <si>
    <t>HOŁDA</t>
  </si>
  <si>
    <t>Magdalena</t>
  </si>
  <si>
    <t>KW Prawo i Sprawiedliwość</t>
  </si>
  <si>
    <t>Kazimierz</t>
  </si>
  <si>
    <t>KOPROWSKI</t>
  </si>
  <si>
    <t>Antoni</t>
  </si>
  <si>
    <t>Janina</t>
  </si>
  <si>
    <t>KRAKOWSKA</t>
  </si>
  <si>
    <t>Józefa</t>
  </si>
  <si>
    <t>Jerzy</t>
  </si>
  <si>
    <t>Witold</t>
  </si>
  <si>
    <t>WRÓBEL</t>
  </si>
  <si>
    <t>Zofia</t>
  </si>
  <si>
    <t>Zdzisław</t>
  </si>
  <si>
    <t>SUMARA</t>
  </si>
  <si>
    <t>Krzysztof</t>
  </si>
  <si>
    <t>SOLIŃSKI</t>
  </si>
  <si>
    <t>GANCARZ</t>
  </si>
  <si>
    <t>Sylwia</t>
  </si>
  <si>
    <t xml:space="preserve">NALEZIŃSKA </t>
  </si>
  <si>
    <t>Janusz</t>
  </si>
  <si>
    <t>KĘDROŃ</t>
  </si>
  <si>
    <t>Barbara</t>
  </si>
  <si>
    <t>TOMASZEWSKA</t>
  </si>
  <si>
    <t>SOJAT</t>
  </si>
  <si>
    <t>Łucja</t>
  </si>
  <si>
    <t>Agnieszka</t>
  </si>
  <si>
    <t>ROJEK-MAZURKIEWICZ</t>
  </si>
  <si>
    <t>Adam</t>
  </si>
  <si>
    <t>SAJDAK</t>
  </si>
  <si>
    <t>KW Tarnowianie</t>
  </si>
  <si>
    <t>Aleksander</t>
  </si>
  <si>
    <t>ŚCIGAŁA</t>
  </si>
  <si>
    <t>Kunegunda</t>
  </si>
  <si>
    <t>RAFIŃSKA</t>
  </si>
  <si>
    <t>Wanda</t>
  </si>
  <si>
    <t>WRONA</t>
  </si>
  <si>
    <t>Sylwester</t>
  </si>
  <si>
    <t>BURYŁO</t>
  </si>
  <si>
    <t>BŁASZKIEWICZ</t>
  </si>
  <si>
    <t>Edyta</t>
  </si>
  <si>
    <t>KOWALSKA</t>
  </si>
  <si>
    <t xml:space="preserve">Jan </t>
  </si>
  <si>
    <t>ROJEK</t>
  </si>
  <si>
    <t>Katarzyna</t>
  </si>
  <si>
    <t>PILCH</t>
  </si>
  <si>
    <t>Mariusz</t>
  </si>
  <si>
    <t>GARNUSZEK</t>
  </si>
  <si>
    <t>RADZIK</t>
  </si>
  <si>
    <t>Jadwiga</t>
  </si>
  <si>
    <t>Waldemar</t>
  </si>
  <si>
    <t>WIŚNIEWSKI</t>
  </si>
  <si>
    <t>Małgorzata</t>
  </si>
  <si>
    <t>KOPEK</t>
  </si>
  <si>
    <t>KW Nowa Prawica — Janusza Korwin-Mikke</t>
  </si>
  <si>
    <t>ŻAK</t>
  </si>
  <si>
    <t>Danuta</t>
  </si>
  <si>
    <t>KLESZCZ</t>
  </si>
  <si>
    <t>Paweł</t>
  </si>
  <si>
    <t>ŚWIERZOWSKI</t>
  </si>
  <si>
    <t>KĄTNY</t>
  </si>
  <si>
    <t>Helena</t>
  </si>
  <si>
    <t>Robert</t>
  </si>
  <si>
    <t>STOCHMAL</t>
  </si>
  <si>
    <t>ZELEK</t>
  </si>
  <si>
    <t>ADAMSKA</t>
  </si>
  <si>
    <t>Ziemowit</t>
  </si>
  <si>
    <t>GODEK</t>
  </si>
  <si>
    <t>Marianna</t>
  </si>
  <si>
    <t>GUBERNAT</t>
  </si>
  <si>
    <t>Teresa</t>
  </si>
  <si>
    <t>Jolanta</t>
  </si>
  <si>
    <t>Partycja</t>
  </si>
  <si>
    <t>BRANICKA</t>
  </si>
  <si>
    <t>Bogdan</t>
  </si>
  <si>
    <t xml:space="preserve">Paweł </t>
  </si>
  <si>
    <t>ORLIK</t>
  </si>
  <si>
    <t>WRÓBLEWSKI</t>
  </si>
  <si>
    <t>KWW Tarnów od nowa</t>
  </si>
  <si>
    <t>OSTROWSKI</t>
  </si>
  <si>
    <t>DYNGOSZ</t>
  </si>
  <si>
    <t>Monika</t>
  </si>
  <si>
    <t>BORYCZKO</t>
  </si>
  <si>
    <t>SULOWSKI</t>
  </si>
  <si>
    <t>Walerian</t>
  </si>
  <si>
    <t>Agata</t>
  </si>
  <si>
    <t>MRÓZ</t>
  </si>
  <si>
    <t>PIOTROWSKI</t>
  </si>
  <si>
    <t>KULESA-BAŁUT</t>
  </si>
  <si>
    <t>Krystian</t>
  </si>
  <si>
    <t>DANIEL</t>
  </si>
  <si>
    <t>Wiktoria</t>
  </si>
  <si>
    <t>Alina</t>
  </si>
  <si>
    <t>Gabriel</t>
  </si>
  <si>
    <t>ORŁOWSKI</t>
  </si>
  <si>
    <t>Tomasz</t>
  </si>
  <si>
    <t>KAJMOWICZ</t>
  </si>
  <si>
    <t>Grażyna</t>
  </si>
  <si>
    <t>KW Platforma Obywatelska RP</t>
  </si>
  <si>
    <t>WARDZAŁA</t>
  </si>
  <si>
    <t>MARZEC</t>
  </si>
  <si>
    <t>Franciszek</t>
  </si>
  <si>
    <t>CIURUŚ</t>
  </si>
  <si>
    <t>KUCZYŃSKA</t>
  </si>
  <si>
    <t>Jarosław</t>
  </si>
  <si>
    <t>Grzegorz</t>
  </si>
  <si>
    <t>KOLENDO</t>
  </si>
  <si>
    <t>Mariola</t>
  </si>
  <si>
    <t>NIEDOJADŁO</t>
  </si>
  <si>
    <t>Kamil</t>
  </si>
  <si>
    <t>STĘPIEŃ</t>
  </si>
  <si>
    <t>Elżbieta</t>
  </si>
  <si>
    <t>Halina</t>
  </si>
  <si>
    <t>GŁOWACKA</t>
  </si>
  <si>
    <t>GONDEK_POCZĄTKO</t>
  </si>
  <si>
    <t>HOSAJA</t>
  </si>
  <si>
    <t>TEODOROWICZ</t>
  </si>
  <si>
    <t>Jakub</t>
  </si>
  <si>
    <t>KWAŚNY</t>
  </si>
  <si>
    <t>Bogusław</t>
  </si>
  <si>
    <t>WRZEŚNIOWSKA</t>
  </si>
  <si>
    <t>Hubert</t>
  </si>
  <si>
    <t>PASULA</t>
  </si>
  <si>
    <t>BART</t>
  </si>
  <si>
    <t>Artur</t>
  </si>
  <si>
    <t>TRYBA</t>
  </si>
  <si>
    <t>Kazimiera</t>
  </si>
  <si>
    <t>SIADEK</t>
  </si>
  <si>
    <t>DROZD</t>
  </si>
  <si>
    <t>Wojciech</t>
  </si>
  <si>
    <t>LECH</t>
  </si>
  <si>
    <t>CHRZĄSZCZ</t>
  </si>
  <si>
    <t>MAJCHROWICZ</t>
  </si>
  <si>
    <t>WRÓBLEWSKA</t>
  </si>
  <si>
    <t>BASIAGA</t>
  </si>
  <si>
    <t>Dawid</t>
  </si>
  <si>
    <t>ODBIERZYCHLEB</t>
  </si>
  <si>
    <t>ŁABNO</t>
  </si>
  <si>
    <t>ŁABĘDŹ</t>
  </si>
  <si>
    <t>GAC</t>
  </si>
  <si>
    <t>KORCZAK</t>
  </si>
  <si>
    <t>PIKUL</t>
  </si>
  <si>
    <t>MISIASZEK</t>
  </si>
  <si>
    <t>LEJA</t>
  </si>
  <si>
    <t>Marzena</t>
  </si>
  <si>
    <t>CZERNIK</t>
  </si>
  <si>
    <t>KACZÓWKA</t>
  </si>
  <si>
    <t>WÓJCIK</t>
  </si>
  <si>
    <t>Arkadiusz</t>
  </si>
  <si>
    <t>Zenon</t>
  </si>
  <si>
    <t>KORONA</t>
  </si>
  <si>
    <t>Zygmunt</t>
  </si>
  <si>
    <t>TOKARSKA</t>
  </si>
  <si>
    <t>KLIMEK</t>
  </si>
  <si>
    <t>Sebastian</t>
  </si>
  <si>
    <t>KWAŚNIAK</t>
  </si>
  <si>
    <t>Czesław</t>
  </si>
  <si>
    <t>PLEZIA</t>
  </si>
  <si>
    <t>KONDRACKA</t>
  </si>
  <si>
    <t>Mateusz</t>
  </si>
  <si>
    <t>DUMAŃSKI</t>
  </si>
  <si>
    <t>KUTA</t>
  </si>
  <si>
    <t>Aneta</t>
  </si>
  <si>
    <t>STAŃCZYK</t>
  </si>
  <si>
    <t>Dariusz</t>
  </si>
  <si>
    <t>AUGUSTYN</t>
  </si>
  <si>
    <t>Natalia</t>
  </si>
  <si>
    <t>WALKOWICZ</t>
  </si>
  <si>
    <t>BISKUPEK</t>
  </si>
  <si>
    <t>KOPEĆ</t>
  </si>
  <si>
    <t>MĄDEL-MAZUREK</t>
  </si>
  <si>
    <t>KORNAŚ</t>
  </si>
  <si>
    <t>Ireneusz</t>
  </si>
  <si>
    <t>SZANDUŁA</t>
  </si>
  <si>
    <t>MAZUR</t>
  </si>
  <si>
    <t>LASKOWSKA-DERLAGA</t>
  </si>
  <si>
    <t>Maciej</t>
  </si>
  <si>
    <t>PÓŁKOSZEK</t>
  </si>
  <si>
    <t>KUBANIK</t>
  </si>
  <si>
    <t>CHMIELOWSKI</t>
  </si>
  <si>
    <t>AKSAMIT</t>
  </si>
  <si>
    <t>ROGALSKA</t>
  </si>
  <si>
    <t>FALIŃSKA</t>
  </si>
  <si>
    <t>CICHOŃ</t>
  </si>
  <si>
    <t xml:space="preserve">Sylwia </t>
  </si>
  <si>
    <t>WITEK</t>
  </si>
  <si>
    <t>KOTWIEJA</t>
  </si>
  <si>
    <t>JEWUŁA</t>
  </si>
  <si>
    <t>SĘK</t>
  </si>
  <si>
    <t>Bernadetta</t>
  </si>
  <si>
    <t>Marcin</t>
  </si>
  <si>
    <t>SZCZEBLEWSKI</t>
  </si>
  <si>
    <t>RZESZUTKO</t>
  </si>
  <si>
    <t>SAK</t>
  </si>
  <si>
    <t>TRZOS</t>
  </si>
  <si>
    <t>BORUCH</t>
  </si>
  <si>
    <t>SAKOWSKI</t>
  </si>
  <si>
    <t>STARZYK</t>
  </si>
  <si>
    <t>RĘPAŁA</t>
  </si>
  <si>
    <t>Wioletta</t>
  </si>
  <si>
    <t>Klaudia</t>
  </si>
  <si>
    <t>ZARĘBSKA</t>
  </si>
  <si>
    <t>BOJAN</t>
  </si>
  <si>
    <t>Maksymilian</t>
  </si>
  <si>
    <t>NOWAK</t>
  </si>
  <si>
    <t>KUKIEŁKA</t>
  </si>
  <si>
    <t>OSUCHA</t>
  </si>
  <si>
    <t>Szymon</t>
  </si>
  <si>
    <t>LIGĘSKI</t>
  </si>
  <si>
    <t>CIOCHOŃ</t>
  </si>
  <si>
    <t>GIEMZA</t>
  </si>
  <si>
    <t>KAWA</t>
  </si>
  <si>
    <t>PODORSKA</t>
  </si>
  <si>
    <t>KRZEMIEŃ</t>
  </si>
  <si>
    <t>Lidia</t>
  </si>
  <si>
    <t>Bartosz</t>
  </si>
  <si>
    <t>PLATA</t>
  </si>
  <si>
    <t>OLSZEWSKA</t>
  </si>
  <si>
    <t>Edwin</t>
  </si>
  <si>
    <t>KUBISZTAL</t>
  </si>
  <si>
    <t>KAJPUS</t>
  </si>
  <si>
    <t>BORYS-LATAŁA</t>
  </si>
  <si>
    <t>Wiktor</t>
  </si>
  <si>
    <t>MIKOSZ</t>
  </si>
  <si>
    <t>Karolina</t>
  </si>
  <si>
    <t>MOCHYLSKA</t>
  </si>
  <si>
    <t>AUGUSTYŃSKI</t>
  </si>
  <si>
    <t>BOGACZ</t>
  </si>
  <si>
    <t>STANKOWSKI</t>
  </si>
  <si>
    <t>SOWIŃSKA</t>
  </si>
  <si>
    <t>BOCHEŃSKI</t>
  </si>
  <si>
    <t>SOKOŁOWSKA</t>
  </si>
  <si>
    <t>MAŁYSA</t>
  </si>
  <si>
    <t>GONDEK</t>
  </si>
  <si>
    <t>OLEKSY</t>
  </si>
  <si>
    <t>MĘKAL</t>
  </si>
  <si>
    <t>POLITYŁO</t>
  </si>
  <si>
    <t>SYPEK</t>
  </si>
  <si>
    <t>KARPIŃSKA</t>
  </si>
  <si>
    <t>KROPIOWSKA</t>
  </si>
  <si>
    <t>BANEK</t>
  </si>
  <si>
    <t>SIEMBAB</t>
  </si>
  <si>
    <t>DRUŻKOWSKI</t>
  </si>
  <si>
    <t>DALCZYŃSKA-WARDZAŁA</t>
  </si>
  <si>
    <t>KRZYSZTOFOWICZ</t>
  </si>
  <si>
    <t>GRAJDURA</t>
  </si>
  <si>
    <t>SKARŻYŃSKI</t>
  </si>
  <si>
    <t>RESZETNIK</t>
  </si>
  <si>
    <t>PAGACZ</t>
  </si>
  <si>
    <t>ZIĘBA</t>
  </si>
  <si>
    <t>CZECH</t>
  </si>
  <si>
    <t>Leszek</t>
  </si>
  <si>
    <t>MAREK</t>
  </si>
  <si>
    <t>Albert</t>
  </si>
  <si>
    <t>WIERZCHOWIEC</t>
  </si>
  <si>
    <t>CZERMAK</t>
  </si>
  <si>
    <t>PATUŁA</t>
  </si>
  <si>
    <t>MUCHA</t>
  </si>
  <si>
    <t>JAŚKO</t>
  </si>
  <si>
    <t>WOJCIECHOWSKA-DREWKO</t>
  </si>
  <si>
    <t>Lilianna</t>
  </si>
  <si>
    <t>KMAK</t>
  </si>
  <si>
    <t>Włodzimierz</t>
  </si>
  <si>
    <t>USZKO</t>
  </si>
  <si>
    <t>Waleria</t>
  </si>
  <si>
    <t>ŻUROWSKA</t>
  </si>
  <si>
    <t>ŻĄDŁO</t>
  </si>
  <si>
    <t>KOZIOŁ</t>
  </si>
  <si>
    <t>GOMOŁA</t>
  </si>
  <si>
    <t>KACER</t>
  </si>
  <si>
    <t>WYSOCKA</t>
  </si>
  <si>
    <t>KOSINIAK</t>
  </si>
  <si>
    <t>MIĘKINA</t>
  </si>
  <si>
    <t>WOJCIECHOWSKA</t>
  </si>
  <si>
    <t>Konrad</t>
  </si>
  <si>
    <t>CHWAŁEK</t>
  </si>
  <si>
    <t>GOŁĘBIOWSKA</t>
  </si>
  <si>
    <t>WAWRZKIEWICZ</t>
  </si>
  <si>
    <t>KOWALSKI</t>
  </si>
  <si>
    <t>BARWACZ</t>
  </si>
  <si>
    <t>OSTAFIL</t>
  </si>
  <si>
    <t>Rafał</t>
  </si>
  <si>
    <t>KIWIOR</t>
  </si>
  <si>
    <t>TYRKA-ŁABNO</t>
  </si>
  <si>
    <t>SZPUNAR</t>
  </si>
  <si>
    <t>KLICH</t>
  </si>
  <si>
    <t>ZAPRZAŁKA</t>
  </si>
  <si>
    <t>Dominika</t>
  </si>
  <si>
    <t>Paulina</t>
  </si>
  <si>
    <t>Kinga</t>
  </si>
  <si>
    <t>JABŁOŃSKA</t>
  </si>
  <si>
    <t>PAPUGA</t>
  </si>
  <si>
    <t>KLEPACKA</t>
  </si>
  <si>
    <t>Bartłomiej</t>
  </si>
  <si>
    <t>KAWULA</t>
  </si>
  <si>
    <t>CIESIELCZYK</t>
  </si>
  <si>
    <t>Karol</t>
  </si>
  <si>
    <t>MAJ</t>
  </si>
  <si>
    <t>BABUŚKA</t>
  </si>
  <si>
    <t>ROMANOWSKI</t>
  </si>
  <si>
    <t>LECHOWICZ</t>
  </si>
  <si>
    <t>WAYDOWICZ</t>
  </si>
  <si>
    <t>BODA</t>
  </si>
  <si>
    <t>SKROBIŚ</t>
  </si>
  <si>
    <t>Damian</t>
  </si>
  <si>
    <t>DUSZYŃSKA</t>
  </si>
  <si>
    <t>LEWICKA-ZAJDA</t>
  </si>
  <si>
    <t>PANEK</t>
  </si>
  <si>
    <t>LITWIN</t>
  </si>
  <si>
    <t>BIAŁEK</t>
  </si>
  <si>
    <t>GROCHOLA</t>
  </si>
  <si>
    <t>SYNOWIEC</t>
  </si>
  <si>
    <t>PROĆ</t>
  </si>
  <si>
    <t>LIPKA</t>
  </si>
  <si>
    <t>SOKOŁOWSKI</t>
  </si>
  <si>
    <t>Jowita</t>
  </si>
  <si>
    <t>SZMIST</t>
  </si>
  <si>
    <t>STANUCH</t>
  </si>
  <si>
    <t>KRUK</t>
  </si>
  <si>
    <t>DRWAL</t>
  </si>
  <si>
    <t>SUSUŁOWSKA</t>
  </si>
  <si>
    <t>BOCHENEK</t>
  </si>
  <si>
    <t>ŚLIWIŃSKA-KUKLA</t>
  </si>
  <si>
    <t>WALLONI</t>
  </si>
  <si>
    <t>MOKWA</t>
  </si>
  <si>
    <t>POTĘPA</t>
  </si>
  <si>
    <t>WRZESIEŃ</t>
  </si>
  <si>
    <t>ŻABA</t>
  </si>
  <si>
    <t>OLSZÓWKA</t>
  </si>
  <si>
    <t>KRAWCZYK</t>
  </si>
  <si>
    <t>Rosanna</t>
  </si>
  <si>
    <t>ROCZNIAK</t>
  </si>
  <si>
    <t>BAZUŁA</t>
  </si>
  <si>
    <t xml:space="preserve">Katarzyna </t>
  </si>
  <si>
    <t>WALCZAK-NOWAK</t>
  </si>
  <si>
    <t>MAJCHRZAK</t>
  </si>
  <si>
    <t>KRZYSZKOWSKA</t>
  </si>
  <si>
    <t>LISZEK</t>
  </si>
  <si>
    <t>BIENIARZ-ZYGADŁO</t>
  </si>
  <si>
    <t>Edmund</t>
  </si>
  <si>
    <t>TYSZKA</t>
  </si>
  <si>
    <t>BIELECKA</t>
  </si>
  <si>
    <t>HALSKI</t>
  </si>
  <si>
    <t>TARKA</t>
  </si>
  <si>
    <t>KRÓL</t>
  </si>
  <si>
    <t>RÓŻYCKA-IRZYKOWSKA</t>
  </si>
  <si>
    <t>STECZKO</t>
  </si>
  <si>
    <t>STYRKOWIEC</t>
  </si>
  <si>
    <t>BABIARSKA-KRAS</t>
  </si>
  <si>
    <t>KUŹ</t>
  </si>
  <si>
    <t>KAPAŁKA</t>
  </si>
  <si>
    <t>ŻUROWSKI</t>
  </si>
  <si>
    <t>KOPROWSKA</t>
  </si>
  <si>
    <t>Norbert</t>
  </si>
  <si>
    <t>BARGIEL</t>
  </si>
  <si>
    <t>OPALIŃSKI</t>
  </si>
  <si>
    <t>Przemysław</t>
  </si>
  <si>
    <t xml:space="preserve">Jacek </t>
  </si>
  <si>
    <t>KMIECIK</t>
  </si>
  <si>
    <t>KIJAK</t>
  </si>
  <si>
    <t xml:space="preserve">Urszula </t>
  </si>
  <si>
    <t>BARTOSZEWSKA</t>
  </si>
  <si>
    <t>JASIEWICZ</t>
  </si>
  <si>
    <t>Raffaele</t>
  </si>
  <si>
    <t>ESPOSTO</t>
  </si>
  <si>
    <t>MADEJA</t>
  </si>
  <si>
    <t>PISKORSKA</t>
  </si>
  <si>
    <t>RZEPECKI</t>
  </si>
  <si>
    <t>ŻYCHOWSKA</t>
  </si>
  <si>
    <t>OKOŃSKA</t>
  </si>
  <si>
    <t>JASIAK</t>
  </si>
  <si>
    <t>MARTYKA</t>
  </si>
  <si>
    <t>POPIELA</t>
  </si>
  <si>
    <t>KONIARZ</t>
  </si>
  <si>
    <t xml:space="preserve">Małgorzata </t>
  </si>
  <si>
    <t>RYBSKA</t>
  </si>
  <si>
    <t>LEWICKI</t>
  </si>
  <si>
    <t>JAGIENCARZ</t>
  </si>
  <si>
    <t>KASZUBA</t>
  </si>
  <si>
    <t>OMYLSKA-BIELAT</t>
  </si>
  <si>
    <t xml:space="preserve">Andrzej </t>
  </si>
  <si>
    <t>ŚWIATŁOWSKI</t>
  </si>
  <si>
    <t>KWAŚNIEWICZ</t>
  </si>
  <si>
    <t>Gabriela</t>
  </si>
  <si>
    <t>SZKLARZ</t>
  </si>
  <si>
    <t>ZIEMBOWSKI</t>
  </si>
  <si>
    <t>MIERZEJEWSKA</t>
  </si>
  <si>
    <t>PAL</t>
  </si>
  <si>
    <t>SZUSZKIEWICZ</t>
  </si>
  <si>
    <t>ZYZNAR</t>
  </si>
  <si>
    <t>WĘC-BARSZCZ</t>
  </si>
  <si>
    <t>SZCZEKLIK</t>
  </si>
  <si>
    <t xml:space="preserve">Maciej </t>
  </si>
  <si>
    <t>WIETRZYK</t>
  </si>
  <si>
    <t>STASZCZYK</t>
  </si>
  <si>
    <t>KOŁODZIEJ</t>
  </si>
  <si>
    <t>ZARĘBSKI</t>
  </si>
  <si>
    <t>Radosław</t>
  </si>
  <si>
    <t>GÓRECKA</t>
  </si>
  <si>
    <t>KAŁUCKI</t>
  </si>
  <si>
    <t>Suma głosów oddanych na listę</t>
  </si>
  <si>
    <t>OKW 1</t>
  </si>
  <si>
    <t>OKW 2</t>
  </si>
  <si>
    <t>OKW 8</t>
  </si>
  <si>
    <t>OKW 9</t>
  </si>
  <si>
    <t>OKW 10</t>
  </si>
  <si>
    <t>OKW 22</t>
  </si>
  <si>
    <t>OKW 11</t>
  </si>
  <si>
    <t>OKW 13</t>
  </si>
  <si>
    <t>OKW 14</t>
  </si>
  <si>
    <t>OKW 15</t>
  </si>
  <si>
    <t>OKW 16</t>
  </si>
  <si>
    <t>OKW 17</t>
  </si>
  <si>
    <t>OKW 54</t>
  </si>
  <si>
    <t>OKW 55</t>
  </si>
  <si>
    <t>OKW 56</t>
  </si>
  <si>
    <t>OKW 57</t>
  </si>
  <si>
    <t>OKW 58</t>
  </si>
  <si>
    <t>OKW 59</t>
  </si>
  <si>
    <t>OKW 70</t>
  </si>
  <si>
    <t>OKW 71</t>
  </si>
  <si>
    <t>OKW 72</t>
  </si>
  <si>
    <t>OKW 40</t>
  </si>
  <si>
    <t>OKW 41</t>
  </si>
  <si>
    <t>OKW 42</t>
  </si>
  <si>
    <t>OKW 43</t>
  </si>
  <si>
    <t>OKW 44</t>
  </si>
  <si>
    <t>OKW 45</t>
  </si>
  <si>
    <t>OKW 46</t>
  </si>
  <si>
    <t>OKW 47</t>
  </si>
  <si>
    <t>OKW 48</t>
  </si>
  <si>
    <t>OKW 49</t>
  </si>
  <si>
    <t>OKW 50</t>
  </si>
  <si>
    <t>OKW 51</t>
  </si>
  <si>
    <t>OKW 52</t>
  </si>
  <si>
    <t>OKW 53</t>
  </si>
  <si>
    <t>OKW 64</t>
  </si>
  <si>
    <t>OKW 65</t>
  </si>
  <si>
    <t>OKW 66</t>
  </si>
  <si>
    <t>OKW 67</t>
  </si>
  <si>
    <t>OKW 68</t>
  </si>
  <si>
    <t>OKW 69</t>
  </si>
  <si>
    <t>OKW 73</t>
  </si>
  <si>
    <t>OKW 74</t>
  </si>
  <si>
    <t>Razem</t>
  </si>
  <si>
    <t>OKW 3</t>
  </si>
  <si>
    <t>OKW 4</t>
  </si>
  <si>
    <t>OKW 5</t>
  </si>
  <si>
    <t>OKW 6</t>
  </si>
  <si>
    <t>OKW 7</t>
  </si>
  <si>
    <t>OKW 12</t>
  </si>
  <si>
    <t>OKW 18</t>
  </si>
  <si>
    <t>OKW 19</t>
  </si>
  <si>
    <t>OKW 20</t>
  </si>
  <si>
    <t>OKW 21</t>
  </si>
  <si>
    <t>OKW 23</t>
  </si>
  <si>
    <t>OKW 24</t>
  </si>
  <si>
    <t>OKW 60</t>
  </si>
  <si>
    <t>OKW 61</t>
  </si>
  <si>
    <t>OKW 62</t>
  </si>
  <si>
    <t>OKW 63</t>
  </si>
  <si>
    <t>OKW 25</t>
  </si>
  <si>
    <t>OKW 26</t>
  </si>
  <si>
    <t>OKW 27</t>
  </si>
  <si>
    <t>OKW 28</t>
  </si>
  <si>
    <t>OKW 29</t>
  </si>
  <si>
    <t>OKW 30</t>
  </si>
  <si>
    <t>OKW 31</t>
  </si>
  <si>
    <t>OKW 32</t>
  </si>
  <si>
    <t>OKW 33</t>
  </si>
  <si>
    <t>OKW 34</t>
  </si>
  <si>
    <t>OKW 35</t>
  </si>
  <si>
    <t>OKW 36</t>
  </si>
  <si>
    <t>OKW 37</t>
  </si>
  <si>
    <t>OKW 38</t>
  </si>
  <si>
    <t>OKW 39</t>
  </si>
  <si>
    <t>Suma wszystkich głosów oddanych na listy</t>
  </si>
  <si>
    <t>Okręg 1</t>
  </si>
  <si>
    <t>Okręg 2</t>
  </si>
  <si>
    <t>Okręg 3</t>
  </si>
  <si>
    <t>Okręg 4</t>
  </si>
  <si>
    <t>%</t>
  </si>
  <si>
    <t>Okreg 1</t>
  </si>
  <si>
    <t>KW Nowa Prawica — JKM</t>
  </si>
  <si>
    <t>dzielniki</t>
  </si>
  <si>
    <t>Okreg 2</t>
  </si>
  <si>
    <t>Okreg 3</t>
  </si>
  <si>
    <t>Okreg 4</t>
  </si>
  <si>
    <t>liczba mandatów</t>
  </si>
  <si>
    <t>L.p.</t>
  </si>
  <si>
    <t>wartość</t>
  </si>
  <si>
    <t>mandaty</t>
  </si>
  <si>
    <t>Liczba mandatów</t>
  </si>
  <si>
    <t>OKREG 1</t>
  </si>
  <si>
    <t>OKRĘG 2</t>
  </si>
  <si>
    <t>OKRĘG 3</t>
  </si>
  <si>
    <t>OKRĘG 4</t>
  </si>
  <si>
    <t>CHROBAK</t>
  </si>
  <si>
    <t>Liczba  uprawnionych</t>
  </si>
  <si>
    <t>część A</t>
  </si>
  <si>
    <t>część B</t>
  </si>
  <si>
    <t>Wydano kart</t>
  </si>
  <si>
    <t>w tym w części A</t>
  </si>
  <si>
    <t>w tym w części B</t>
  </si>
  <si>
    <t>Liczba gł. przez pełnom.</t>
  </si>
  <si>
    <t>Liczba wydanych pakietów</t>
  </si>
  <si>
    <t>Liczba otrzymanych kopert</t>
  </si>
  <si>
    <t>Liczba kopert bez oświadczenia</t>
  </si>
  <si>
    <t>Liczba kopert bez podp. ośw.</t>
  </si>
  <si>
    <t>Liczba kopert bez kop. na kartę</t>
  </si>
  <si>
    <t>Liczba kopert z niezaklejoną kopertą</t>
  </si>
  <si>
    <t>Liczba kopert wrzuconych</t>
  </si>
  <si>
    <t>Liczba kart wyjętych</t>
  </si>
  <si>
    <t>Liczba kart z kopert</t>
  </si>
  <si>
    <t>Liczba kart nieważnych</t>
  </si>
  <si>
    <t>Liczba kart ważnych</t>
  </si>
  <si>
    <t>Liczba głosów nieważnych</t>
  </si>
  <si>
    <t>Liczba głosów ważnych</t>
  </si>
  <si>
    <t>SUMA</t>
  </si>
  <si>
    <t>Komisja otrzymała kart</t>
  </si>
  <si>
    <t>Nie wykorzystano kart</t>
  </si>
  <si>
    <t>Frekwencja</t>
  </si>
</sst>
</file>

<file path=xl/styles.xml><?xml version="1.0" encoding="utf-8"?>
<styleSheet xmlns="http://schemas.openxmlformats.org/spreadsheetml/2006/main">
  <numFmts count="2">
    <numFmt numFmtId="164" formatCode="#,##0.0"/>
    <numFmt numFmtId="165" formatCode="0.0"/>
  </numFmts>
  <fonts count="29"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zcionka tekstu podstawowego"/>
      <family val="2"/>
      <charset val="238"/>
    </font>
    <font>
      <b/>
      <sz val="13"/>
      <color theme="3"/>
      <name val="Czcionka tekstu podstawowego"/>
      <family val="2"/>
      <charset val="238"/>
    </font>
    <font>
      <b/>
      <sz val="11"/>
      <color theme="3"/>
      <name val="Czcionka tekstu podstawowego"/>
      <family val="2"/>
      <charset val="238"/>
    </font>
    <font>
      <sz val="11"/>
      <color rgb="FF006100"/>
      <name val="Czcionka tekstu podstawowego"/>
      <family val="2"/>
      <charset val="238"/>
    </font>
    <font>
      <sz val="11"/>
      <color rgb="FF9C0006"/>
      <name val="Czcionka tekstu podstawowego"/>
      <family val="2"/>
      <charset val="238"/>
    </font>
    <font>
      <sz val="11"/>
      <color rgb="FF9C6500"/>
      <name val="Czcionka tekstu podstawowego"/>
      <family val="2"/>
      <charset val="238"/>
    </font>
    <font>
      <sz val="11"/>
      <color rgb="FF3F3F76"/>
      <name val="Czcionka tekstu podstawowego"/>
      <family val="2"/>
      <charset val="238"/>
    </font>
    <font>
      <b/>
      <sz val="11"/>
      <color rgb="FF3F3F3F"/>
      <name val="Czcionka tekstu podstawowego"/>
      <family val="2"/>
      <charset val="238"/>
    </font>
    <font>
      <b/>
      <sz val="11"/>
      <color rgb="FFFA7D00"/>
      <name val="Czcionka tekstu podstawowego"/>
      <family val="2"/>
      <charset val="238"/>
    </font>
    <font>
      <sz val="11"/>
      <color rgb="FFFA7D00"/>
      <name val="Czcionka tekstu podstawowego"/>
      <family val="2"/>
      <charset val="238"/>
    </font>
    <font>
      <b/>
      <sz val="11"/>
      <color theme="0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i/>
      <sz val="11"/>
      <color rgb="FF7F7F7F"/>
      <name val="Czcionka tekstu podstawowego"/>
      <family val="2"/>
      <charset val="238"/>
    </font>
    <font>
      <b/>
      <sz val="11"/>
      <color theme="1"/>
      <name val="Czcionka tekstu podstawowego"/>
      <family val="2"/>
      <charset val="238"/>
    </font>
    <font>
      <sz val="11"/>
      <color theme="0"/>
      <name val="Czcionka tekstu podstawowego"/>
      <family val="2"/>
      <charset val="238"/>
    </font>
    <font>
      <b/>
      <sz val="11"/>
      <color theme="1"/>
      <name val="Czcionka tekstu podstawowego"/>
      <charset val="238"/>
    </font>
    <font>
      <sz val="10"/>
      <color theme="1"/>
      <name val="Czcionka tekstu podstawowego"/>
      <family val="2"/>
      <charset val="238"/>
    </font>
    <font>
      <b/>
      <sz val="10"/>
      <color theme="1"/>
      <name val="Czcionka tekstu podstawowego"/>
      <family val="2"/>
      <charset val="238"/>
    </font>
    <font>
      <b/>
      <i/>
      <sz val="10"/>
      <color theme="1"/>
      <name val="Czcionka tekstu podstawowego"/>
      <family val="2"/>
      <charset val="238"/>
    </font>
    <font>
      <b/>
      <sz val="10"/>
      <color theme="1"/>
      <name val="Czcionka tekstu podstawowego"/>
      <charset val="238"/>
    </font>
    <font>
      <sz val="10"/>
      <color theme="1"/>
      <name val="Czcionka tekstu podstawowego"/>
      <charset val="238"/>
    </font>
    <font>
      <b/>
      <i/>
      <sz val="10"/>
      <color theme="1"/>
      <name val="Czcionka tekstu podstawowego"/>
      <charset val="238"/>
    </font>
    <font>
      <b/>
      <sz val="10"/>
      <name val="Czcionka tekstu podstawowego"/>
      <family val="2"/>
      <charset val="238"/>
    </font>
    <font>
      <sz val="10"/>
      <name val="Czcionka tekstu podstawowego"/>
      <family val="2"/>
      <charset val="238"/>
    </font>
    <font>
      <sz val="11"/>
      <color theme="1"/>
      <name val="Czcionka tekstu podstawowego"/>
      <charset val="238"/>
    </font>
    <font>
      <sz val="11"/>
      <name val="Czcionka tekstu podstawowego"/>
      <family val="2"/>
      <charset val="238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79">
    <xf numFmtId="0" fontId="0" fillId="0" borderId="0" xfId="0"/>
    <xf numFmtId="0" fontId="19" fillId="0" borderId="0" xfId="0" applyFont="1" applyAlignment="1">
      <alignment horizontal="center"/>
    </xf>
    <xf numFmtId="0" fontId="19" fillId="0" borderId="0" xfId="0" applyFont="1"/>
    <xf numFmtId="0" fontId="20" fillId="0" borderId="0" xfId="0" applyFont="1"/>
    <xf numFmtId="0" fontId="20" fillId="0" borderId="0" xfId="0" applyFont="1" applyBorder="1" applyAlignment="1">
      <alignment horizontal="center"/>
    </xf>
    <xf numFmtId="0" fontId="19" fillId="0" borderId="0" xfId="0" applyFont="1" applyBorder="1" applyAlignment="1">
      <alignment horizontal="center"/>
    </xf>
    <xf numFmtId="0" fontId="0" fillId="0" borderId="0" xfId="0" applyFont="1"/>
    <xf numFmtId="0" fontId="16" fillId="0" borderId="10" xfId="0" applyFont="1" applyBorder="1" applyAlignment="1">
      <alignment horizontal="left"/>
    </xf>
    <xf numFmtId="0" fontId="27" fillId="0" borderId="0" xfId="0" applyFont="1"/>
    <xf numFmtId="0" fontId="27" fillId="0" borderId="0" xfId="0" applyFont="1" applyAlignment="1" applyProtection="1">
      <alignment horizontal="center"/>
    </xf>
    <xf numFmtId="0" fontId="27" fillId="0" borderId="10" xfId="0" applyFont="1" applyBorder="1" applyAlignment="1" applyProtection="1">
      <alignment horizontal="right"/>
    </xf>
    <xf numFmtId="1" fontId="27" fillId="0" borderId="10" xfId="0" applyNumberFormat="1" applyFont="1" applyBorder="1" applyAlignment="1" applyProtection="1">
      <alignment horizontal="right"/>
    </xf>
    <xf numFmtId="0" fontId="27" fillId="0" borderId="0" xfId="0" applyFont="1" applyProtection="1"/>
    <xf numFmtId="0" fontId="19" fillId="0" borderId="10" xfId="0" applyFont="1" applyBorder="1" applyAlignment="1" applyProtection="1">
      <alignment horizontal="center"/>
      <protection locked="0"/>
    </xf>
    <xf numFmtId="0" fontId="19" fillId="0" borderId="10" xfId="0" applyFont="1" applyFill="1" applyBorder="1" applyAlignment="1" applyProtection="1">
      <alignment horizontal="center"/>
      <protection locked="0"/>
    </xf>
    <xf numFmtId="0" fontId="25" fillId="33" borderId="10" xfId="0" applyFont="1" applyFill="1" applyBorder="1" applyAlignment="1" applyProtection="1">
      <alignment horizontal="center"/>
      <protection locked="0"/>
    </xf>
    <xf numFmtId="0" fontId="26" fillId="33" borderId="10" xfId="0" applyFont="1" applyFill="1" applyBorder="1" applyAlignment="1" applyProtection="1">
      <alignment horizontal="center"/>
      <protection locked="0"/>
    </xf>
    <xf numFmtId="0" fontId="19" fillId="0" borderId="10" xfId="0" applyFont="1" applyBorder="1" applyProtection="1">
      <protection locked="0"/>
    </xf>
    <xf numFmtId="0" fontId="19" fillId="0" borderId="11" xfId="0" applyFont="1" applyBorder="1" applyProtection="1">
      <protection locked="0"/>
    </xf>
    <xf numFmtId="0" fontId="19" fillId="33" borderId="10" xfId="0" applyFont="1" applyFill="1" applyBorder="1" applyAlignment="1" applyProtection="1">
      <alignment horizontal="center"/>
      <protection locked="0"/>
    </xf>
    <xf numFmtId="0" fontId="20" fillId="33" borderId="10" xfId="0" applyFont="1" applyFill="1" applyBorder="1" applyAlignment="1" applyProtection="1">
      <alignment horizontal="center"/>
    </xf>
    <xf numFmtId="0" fontId="22" fillId="0" borderId="10" xfId="0" applyFont="1" applyBorder="1" applyAlignment="1" applyProtection="1">
      <alignment horizontal="center"/>
      <protection locked="0"/>
    </xf>
    <xf numFmtId="0" fontId="19" fillId="0" borderId="0" xfId="0" applyFont="1" applyProtection="1">
      <protection locked="0"/>
    </xf>
    <xf numFmtId="0" fontId="22" fillId="33" borderId="10" xfId="0" applyFont="1" applyFill="1" applyBorder="1" applyAlignment="1" applyProtection="1">
      <alignment horizontal="center"/>
      <protection locked="0"/>
    </xf>
    <xf numFmtId="0" fontId="22" fillId="0" borderId="0" xfId="0" applyFont="1" applyProtection="1">
      <protection locked="0"/>
    </xf>
    <xf numFmtId="0" fontId="22" fillId="33" borderId="10" xfId="0" applyFont="1" applyFill="1" applyBorder="1" applyAlignment="1" applyProtection="1">
      <alignment horizontal="center"/>
    </xf>
    <xf numFmtId="0" fontId="24" fillId="33" borderId="10" xfId="0" applyFont="1" applyFill="1" applyBorder="1" applyAlignment="1" applyProtection="1">
      <alignment horizontal="center"/>
    </xf>
    <xf numFmtId="0" fontId="23" fillId="0" borderId="0" xfId="0" applyFont="1" applyProtection="1">
      <protection locked="0"/>
    </xf>
    <xf numFmtId="0" fontId="23" fillId="0" borderId="10" xfId="0" applyFont="1" applyBorder="1" applyAlignment="1" applyProtection="1">
      <alignment horizontal="center"/>
      <protection locked="0"/>
    </xf>
    <xf numFmtId="0" fontId="23" fillId="33" borderId="10" xfId="0" applyFont="1" applyFill="1" applyBorder="1" applyAlignment="1" applyProtection="1">
      <alignment horizontal="center"/>
      <protection locked="0"/>
    </xf>
    <xf numFmtId="0" fontId="23" fillId="0" borderId="10" xfId="0" applyFont="1" applyBorder="1" applyProtection="1">
      <protection locked="0"/>
    </xf>
    <xf numFmtId="0" fontId="0" fillId="0" borderId="0" xfId="0" applyFont="1" applyProtection="1">
      <protection locked="0"/>
    </xf>
    <xf numFmtId="0" fontId="16" fillId="0" borderId="0" xfId="0" applyFont="1" applyBorder="1" applyAlignment="1" applyProtection="1">
      <alignment horizontal="center"/>
    </xf>
    <xf numFmtId="0" fontId="16" fillId="33" borderId="10" xfId="0" applyFont="1" applyFill="1" applyBorder="1" applyAlignment="1" applyProtection="1">
      <alignment horizontal="center"/>
    </xf>
    <xf numFmtId="0" fontId="18" fillId="33" borderId="10" xfId="0" applyFont="1" applyFill="1" applyBorder="1" applyAlignment="1" applyProtection="1">
      <alignment horizontal="center"/>
    </xf>
    <xf numFmtId="0" fontId="0" fillId="0" borderId="10" xfId="0" applyFont="1" applyBorder="1" applyAlignment="1" applyProtection="1">
      <alignment horizontal="center"/>
    </xf>
    <xf numFmtId="0" fontId="18" fillId="0" borderId="10" xfId="0" applyFont="1" applyBorder="1" applyProtection="1"/>
    <xf numFmtId="10" fontId="0" fillId="0" borderId="10" xfId="0" applyNumberFormat="1" applyFont="1" applyBorder="1" applyProtection="1"/>
    <xf numFmtId="0" fontId="0" fillId="0" borderId="0" xfId="0" applyFont="1" applyProtection="1"/>
    <xf numFmtId="0" fontId="18" fillId="0" borderId="10" xfId="0" applyFont="1" applyFill="1" applyBorder="1" applyProtection="1"/>
    <xf numFmtId="10" fontId="18" fillId="0" borderId="10" xfId="0" applyNumberFormat="1" applyFont="1" applyFill="1" applyBorder="1" applyProtection="1"/>
    <xf numFmtId="0" fontId="0" fillId="0" borderId="0" xfId="0" applyFont="1" applyAlignment="1" applyProtection="1">
      <alignment horizontal="center"/>
    </xf>
    <xf numFmtId="0" fontId="27" fillId="0" borderId="0" xfId="0" applyFont="1" applyAlignment="1" applyProtection="1">
      <alignment horizontal="center"/>
    </xf>
    <xf numFmtId="1" fontId="27" fillId="0" borderId="0" xfId="0" applyNumberFormat="1" applyFont="1" applyBorder="1" applyAlignment="1" applyProtection="1">
      <alignment horizontal="right"/>
    </xf>
    <xf numFmtId="165" fontId="0" fillId="0" borderId="0" xfId="0" applyNumberFormat="1" applyFont="1"/>
    <xf numFmtId="165" fontId="27" fillId="0" borderId="10" xfId="0" applyNumberFormat="1" applyFont="1" applyBorder="1" applyAlignment="1" applyProtection="1">
      <alignment horizontal="right"/>
    </xf>
    <xf numFmtId="0" fontId="16" fillId="0" borderId="0" xfId="0" applyFont="1" applyFill="1" applyBorder="1" applyAlignment="1">
      <alignment horizontal="left"/>
    </xf>
    <xf numFmtId="0" fontId="28" fillId="35" borderId="10" xfId="0" applyFont="1" applyFill="1" applyBorder="1" applyAlignment="1">
      <alignment horizontal="center"/>
    </xf>
    <xf numFmtId="0" fontId="0" fillId="35" borderId="10" xfId="0" applyFill="1" applyBorder="1" applyAlignment="1">
      <alignment horizontal="center"/>
    </xf>
    <xf numFmtId="0" fontId="18" fillId="0" borderId="0" xfId="0" applyFont="1"/>
    <xf numFmtId="0" fontId="18" fillId="0" borderId="0" xfId="0" applyFont="1" applyProtection="1"/>
    <xf numFmtId="164" fontId="0" fillId="35" borderId="10" xfId="0" applyNumberFormat="1" applyFill="1" applyBorder="1"/>
    <xf numFmtId="0" fontId="0" fillId="35" borderId="0" xfId="0" applyFont="1" applyFill="1"/>
    <xf numFmtId="0" fontId="20" fillId="0" borderId="13" xfId="0" applyFont="1" applyBorder="1" applyAlignment="1" applyProtection="1">
      <alignment horizontal="center"/>
      <protection locked="0"/>
    </xf>
    <xf numFmtId="0" fontId="22" fillId="0" borderId="14" xfId="0" applyFont="1" applyBorder="1" applyAlignment="1" applyProtection="1">
      <alignment horizontal="center"/>
      <protection locked="0"/>
    </xf>
    <xf numFmtId="0" fontId="22" fillId="0" borderId="15" xfId="0" applyFont="1" applyBorder="1" applyAlignment="1" applyProtection="1">
      <alignment horizontal="center"/>
      <protection locked="0"/>
    </xf>
    <xf numFmtId="0" fontId="20" fillId="0" borderId="11" xfId="0" applyFont="1" applyBorder="1" applyAlignment="1" applyProtection="1">
      <alignment horizontal="center"/>
      <protection locked="0"/>
    </xf>
    <xf numFmtId="0" fontId="20" fillId="0" borderId="12" xfId="0" applyFont="1" applyBorder="1" applyAlignment="1" applyProtection="1">
      <alignment horizontal="center"/>
      <protection locked="0"/>
    </xf>
    <xf numFmtId="0" fontId="20" fillId="0" borderId="13" xfId="0" applyFont="1" applyBorder="1" applyAlignment="1" applyProtection="1">
      <alignment horizontal="center"/>
      <protection locked="0"/>
    </xf>
    <xf numFmtId="0" fontId="21" fillId="33" borderId="10" xfId="0" applyFont="1" applyFill="1" applyBorder="1" applyAlignment="1" applyProtection="1">
      <alignment horizontal="center"/>
      <protection locked="0"/>
    </xf>
    <xf numFmtId="0" fontId="21" fillId="33" borderId="11" xfId="0" applyFont="1" applyFill="1" applyBorder="1" applyAlignment="1" applyProtection="1">
      <alignment horizontal="center"/>
      <protection locked="0"/>
    </xf>
    <xf numFmtId="0" fontId="21" fillId="33" borderId="12" xfId="0" applyFont="1" applyFill="1" applyBorder="1" applyAlignment="1" applyProtection="1">
      <alignment horizontal="center"/>
      <protection locked="0"/>
    </xf>
    <xf numFmtId="0" fontId="22" fillId="0" borderId="0" xfId="0" applyFont="1" applyBorder="1" applyAlignment="1" applyProtection="1">
      <alignment horizontal="center"/>
      <protection locked="0"/>
    </xf>
    <xf numFmtId="0" fontId="22" fillId="0" borderId="11" xfId="0" applyFont="1" applyBorder="1" applyAlignment="1" applyProtection="1">
      <alignment horizontal="center"/>
      <protection locked="0"/>
    </xf>
    <xf numFmtId="0" fontId="22" fillId="0" borderId="12" xfId="0" applyFont="1" applyBorder="1" applyAlignment="1" applyProtection="1">
      <alignment horizontal="center"/>
      <protection locked="0"/>
    </xf>
    <xf numFmtId="0" fontId="22" fillId="0" borderId="13" xfId="0" applyFont="1" applyBorder="1" applyAlignment="1" applyProtection="1">
      <alignment horizontal="center"/>
      <protection locked="0"/>
    </xf>
    <xf numFmtId="0" fontId="22" fillId="34" borderId="12" xfId="0" applyFont="1" applyFill="1" applyBorder="1" applyAlignment="1" applyProtection="1">
      <alignment horizontal="center"/>
      <protection locked="0"/>
    </xf>
    <xf numFmtId="0" fontId="22" fillId="34" borderId="13" xfId="0" applyFont="1" applyFill="1" applyBorder="1" applyAlignment="1" applyProtection="1">
      <alignment horizontal="center"/>
      <protection locked="0"/>
    </xf>
    <xf numFmtId="0" fontId="24" fillId="33" borderId="10" xfId="0" applyFont="1" applyFill="1" applyBorder="1" applyAlignment="1" applyProtection="1">
      <alignment horizontal="center"/>
      <protection locked="0"/>
    </xf>
    <xf numFmtId="0" fontId="16" fillId="0" borderId="10" xfId="0" applyFont="1" applyBorder="1" applyAlignment="1" applyProtection="1">
      <alignment horizontal="left"/>
    </xf>
    <xf numFmtId="0" fontId="16" fillId="0" borderId="0" xfId="0" applyFont="1" applyBorder="1" applyAlignment="1" applyProtection="1">
      <alignment horizontal="center"/>
      <protection locked="0"/>
    </xf>
    <xf numFmtId="0" fontId="0" fillId="0" borderId="0" xfId="0" applyFont="1" applyAlignment="1" applyProtection="1">
      <alignment horizontal="center"/>
    </xf>
    <xf numFmtId="0" fontId="27" fillId="0" borderId="0" xfId="0" applyFont="1" applyAlignment="1" applyProtection="1">
      <alignment horizontal="center"/>
    </xf>
    <xf numFmtId="0" fontId="0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0" fillId="0" borderId="10" xfId="0" applyBorder="1"/>
    <xf numFmtId="0" fontId="0" fillId="0" borderId="0" xfId="0" applyFill="1" applyBorder="1" applyAlignment="1">
      <alignment horizontal="right"/>
    </xf>
    <xf numFmtId="0" fontId="0" fillId="0" borderId="10" xfId="0" applyBorder="1" applyAlignment="1">
      <alignment horizontal="right"/>
    </xf>
    <xf numFmtId="0" fontId="0" fillId="0" borderId="16" xfId="0" applyFill="1" applyBorder="1"/>
  </cellXfs>
  <cellStyles count="42">
    <cellStyle name="20% - akcent 1" xfId="19" builtinId="30" customBuiltin="1"/>
    <cellStyle name="20% - akcent 2" xfId="23" builtinId="34" customBuiltin="1"/>
    <cellStyle name="20% - akcent 3" xfId="27" builtinId="38" customBuiltin="1"/>
    <cellStyle name="20% - akcent 4" xfId="31" builtinId="42" customBuiltin="1"/>
    <cellStyle name="20% - akcent 5" xfId="35" builtinId="46" customBuiltin="1"/>
    <cellStyle name="20% - akcent 6" xfId="39" builtinId="50" customBuiltin="1"/>
    <cellStyle name="40% - akcent 1" xfId="20" builtinId="31" customBuiltin="1"/>
    <cellStyle name="40% - akcent 2" xfId="24" builtinId="35" customBuiltin="1"/>
    <cellStyle name="40% - akcent 3" xfId="28" builtinId="39" customBuiltin="1"/>
    <cellStyle name="40% - akcent 4" xfId="32" builtinId="43" customBuiltin="1"/>
    <cellStyle name="40% - akcent 5" xfId="36" builtinId="47" customBuiltin="1"/>
    <cellStyle name="40% - akcent 6" xfId="40" builtinId="51" customBuiltin="1"/>
    <cellStyle name="60% - akcent 1" xfId="21" builtinId="32" customBuiltin="1"/>
    <cellStyle name="60% - akcent 2" xfId="25" builtinId="36" customBuiltin="1"/>
    <cellStyle name="60% - akcent 3" xfId="29" builtinId="40" customBuiltin="1"/>
    <cellStyle name="60% - akcent 4" xfId="33" builtinId="44" customBuiltin="1"/>
    <cellStyle name="60% - akcent 5" xfId="37" builtinId="48" customBuiltin="1"/>
    <cellStyle name="60% - akcent 6" xfId="41" builtinId="52" customBuiltin="1"/>
    <cellStyle name="Akcent 1" xfId="18" builtinId="29" customBuiltin="1"/>
    <cellStyle name="Akcent 2" xfId="22" builtinId="33" customBuiltin="1"/>
    <cellStyle name="Akcent 3" xfId="26" builtinId="37" customBuiltin="1"/>
    <cellStyle name="Akcent 4" xfId="30" builtinId="41" customBuiltin="1"/>
    <cellStyle name="Akcent 5" xfId="34" builtinId="45" customBuiltin="1"/>
    <cellStyle name="Akcent 6" xfId="38" builtinId="49" customBuiltin="1"/>
    <cellStyle name="Dane wejściowe" xfId="9" builtinId="20" customBuiltin="1"/>
    <cellStyle name="Dane wyjściowe" xfId="10" builtinId="21" customBuiltin="1"/>
    <cellStyle name="Dobre" xfId="6" builtinId="26" customBuiltin="1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e" xfId="8" builtinId="28" customBuiltin="1"/>
    <cellStyle name="Normalny" xfId="0" builtinId="0"/>
    <cellStyle name="Obliczenia" xfId="11" builtinId="22" customBuiltin="1"/>
    <cellStyle name="Suma" xfId="17" builtinId="25" customBuiltin="1"/>
    <cellStyle name="Tekst objaśnienia" xfId="16" builtinId="53" customBuiltin="1"/>
    <cellStyle name="Tekst ostrzeżenia" xfId="14" builtinId="11" customBuiltin="1"/>
    <cellStyle name="Tytuł" xfId="1" builtinId="15" customBuiltin="1"/>
    <cellStyle name="Uwaga" xfId="15" builtinId="10" customBuiltin="1"/>
    <cellStyle name="Złe" xfId="7" builtinId="27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8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3.bin"/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Relationship Id="rId4" Type="http://schemas.openxmlformats.org/officeDocument/2006/relationships/printerSettings" Target="../printerSettings/printerSettings1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8.bin"/><Relationship Id="rId1" Type="http://schemas.openxmlformats.org/officeDocument/2006/relationships/printerSettings" Target="../printerSettings/printerSettings1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46"/>
  <sheetViews>
    <sheetView workbookViewId="0">
      <selection activeCell="B2" sqref="B2"/>
    </sheetView>
  </sheetViews>
  <sheetFormatPr defaultRowHeight="14.25"/>
  <cols>
    <col min="1" max="1" width="7" customWidth="1"/>
    <col min="2" max="2" width="38.375" customWidth="1"/>
    <col min="4" max="4" width="12" customWidth="1"/>
    <col min="5" max="5" width="14.625" customWidth="1"/>
    <col min="6" max="6" width="20.375" customWidth="1"/>
  </cols>
  <sheetData>
    <row r="1" spans="1:6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</row>
    <row r="2" spans="1:6">
      <c r="A2">
        <v>1</v>
      </c>
      <c r="B2" t="s">
        <v>6</v>
      </c>
      <c r="C2">
        <v>1</v>
      </c>
      <c r="D2" t="s">
        <v>7</v>
      </c>
      <c r="E2" t="s">
        <v>8</v>
      </c>
      <c r="F2" t="s">
        <v>9</v>
      </c>
    </row>
    <row r="3" spans="1:6">
      <c r="A3">
        <v>1</v>
      </c>
      <c r="B3" t="s">
        <v>6</v>
      </c>
      <c r="C3">
        <v>2</v>
      </c>
      <c r="D3" t="s">
        <v>12</v>
      </c>
      <c r="E3" t="s">
        <v>13</v>
      </c>
      <c r="F3" t="s">
        <v>14</v>
      </c>
    </row>
    <row r="4" spans="1:6">
      <c r="A4">
        <v>1</v>
      </c>
      <c r="B4" t="s">
        <v>6</v>
      </c>
      <c r="C4">
        <v>3</v>
      </c>
      <c r="D4" t="s">
        <v>17</v>
      </c>
      <c r="F4" t="s">
        <v>18</v>
      </c>
    </row>
    <row r="5" spans="1:6">
      <c r="A5">
        <v>1</v>
      </c>
      <c r="B5" t="s">
        <v>6</v>
      </c>
      <c r="C5">
        <v>4</v>
      </c>
      <c r="D5" t="s">
        <v>12</v>
      </c>
      <c r="E5" t="s">
        <v>21</v>
      </c>
      <c r="F5" t="s">
        <v>22</v>
      </c>
    </row>
    <row r="6" spans="1:6">
      <c r="A6">
        <v>1</v>
      </c>
      <c r="B6" t="s">
        <v>6</v>
      </c>
      <c r="C6">
        <v>5</v>
      </c>
      <c r="D6" t="s">
        <v>25</v>
      </c>
      <c r="E6" t="s">
        <v>26</v>
      </c>
      <c r="F6" t="s">
        <v>27</v>
      </c>
    </row>
    <row r="7" spans="1:6">
      <c r="A7">
        <v>1</v>
      </c>
      <c r="B7" t="s">
        <v>6</v>
      </c>
      <c r="C7">
        <v>6</v>
      </c>
      <c r="D7" t="s">
        <v>30</v>
      </c>
      <c r="F7" t="s">
        <v>31</v>
      </c>
    </row>
    <row r="8" spans="1:6">
      <c r="A8">
        <v>1</v>
      </c>
      <c r="B8" t="s">
        <v>6</v>
      </c>
      <c r="C8">
        <v>7</v>
      </c>
      <c r="D8" t="s">
        <v>20</v>
      </c>
      <c r="E8" t="s">
        <v>33</v>
      </c>
      <c r="F8" t="s">
        <v>34</v>
      </c>
    </row>
    <row r="9" spans="1:6">
      <c r="A9">
        <v>1</v>
      </c>
      <c r="B9" t="s">
        <v>6</v>
      </c>
      <c r="C9">
        <v>8</v>
      </c>
      <c r="D9" t="s">
        <v>24</v>
      </c>
      <c r="F9" t="s">
        <v>37</v>
      </c>
    </row>
    <row r="10" spans="1:6">
      <c r="A10">
        <v>1</v>
      </c>
      <c r="B10" t="s">
        <v>6</v>
      </c>
      <c r="C10">
        <v>9</v>
      </c>
      <c r="D10" t="s">
        <v>39</v>
      </c>
      <c r="E10" t="s">
        <v>24</v>
      </c>
      <c r="F10" t="s">
        <v>40</v>
      </c>
    </row>
    <row r="11" spans="1:6">
      <c r="A11">
        <v>1</v>
      </c>
      <c r="B11" t="s">
        <v>6</v>
      </c>
      <c r="C11">
        <v>10</v>
      </c>
      <c r="D11" t="s">
        <v>42</v>
      </c>
      <c r="E11" t="s">
        <v>19</v>
      </c>
      <c r="F11" t="s">
        <v>43</v>
      </c>
    </row>
    <row r="12" spans="1:6">
      <c r="A12">
        <v>1</v>
      </c>
      <c r="B12" t="s">
        <v>6</v>
      </c>
      <c r="C12">
        <v>11</v>
      </c>
      <c r="D12" t="s">
        <v>32</v>
      </c>
      <c r="E12" t="s">
        <v>44</v>
      </c>
      <c r="F12" t="s">
        <v>45</v>
      </c>
    </row>
    <row r="13" spans="1:6">
      <c r="A13">
        <v>1</v>
      </c>
      <c r="B13" t="s">
        <v>6</v>
      </c>
      <c r="C13">
        <v>12</v>
      </c>
      <c r="D13" t="s">
        <v>46</v>
      </c>
      <c r="E13" t="s">
        <v>47</v>
      </c>
      <c r="F13" t="s">
        <v>48</v>
      </c>
    </row>
    <row r="14" spans="1:6">
      <c r="A14">
        <v>1</v>
      </c>
      <c r="B14" t="s">
        <v>50</v>
      </c>
      <c r="C14">
        <v>1</v>
      </c>
      <c r="D14" t="s">
        <v>12</v>
      </c>
      <c r="E14" t="s">
        <v>51</v>
      </c>
      <c r="F14" t="s">
        <v>52</v>
      </c>
    </row>
    <row r="15" spans="1:6">
      <c r="A15">
        <v>1</v>
      </c>
      <c r="B15" t="s">
        <v>50</v>
      </c>
      <c r="C15">
        <v>2</v>
      </c>
      <c r="D15" t="s">
        <v>53</v>
      </c>
      <c r="E15" t="s">
        <v>54</v>
      </c>
      <c r="F15" t="s">
        <v>55</v>
      </c>
    </row>
    <row r="16" spans="1:6">
      <c r="A16">
        <v>1</v>
      </c>
      <c r="B16" t="s">
        <v>50</v>
      </c>
      <c r="C16">
        <v>3</v>
      </c>
      <c r="D16" t="s">
        <v>58</v>
      </c>
      <c r="E16" t="s">
        <v>16</v>
      </c>
      <c r="F16" t="s">
        <v>59</v>
      </c>
    </row>
    <row r="17" spans="1:6">
      <c r="A17">
        <v>1</v>
      </c>
      <c r="B17" t="s">
        <v>50</v>
      </c>
      <c r="C17">
        <v>4</v>
      </c>
      <c r="D17" t="s">
        <v>61</v>
      </c>
      <c r="E17" t="s">
        <v>62</v>
      </c>
      <c r="F17" t="s">
        <v>63</v>
      </c>
    </row>
    <row r="18" spans="1:6">
      <c r="A18">
        <v>1</v>
      </c>
      <c r="B18" t="s">
        <v>50</v>
      </c>
      <c r="C18">
        <v>5</v>
      </c>
      <c r="D18" t="s">
        <v>64</v>
      </c>
      <c r="E18" t="s">
        <v>65</v>
      </c>
      <c r="F18" t="s">
        <v>66</v>
      </c>
    </row>
    <row r="19" spans="1:6">
      <c r="A19">
        <v>1</v>
      </c>
      <c r="B19" t="s">
        <v>50</v>
      </c>
      <c r="C19">
        <v>6</v>
      </c>
      <c r="D19" t="s">
        <v>26</v>
      </c>
      <c r="F19" t="s">
        <v>67</v>
      </c>
    </row>
    <row r="20" spans="1:6">
      <c r="A20">
        <v>1</v>
      </c>
      <c r="B20" t="s">
        <v>50</v>
      </c>
      <c r="C20">
        <v>7</v>
      </c>
      <c r="D20" t="s">
        <v>68</v>
      </c>
      <c r="E20" t="s">
        <v>69</v>
      </c>
      <c r="F20" t="s">
        <v>70</v>
      </c>
    </row>
    <row r="21" spans="1:6">
      <c r="A21">
        <v>1</v>
      </c>
      <c r="B21" t="s">
        <v>50</v>
      </c>
      <c r="C21">
        <v>8</v>
      </c>
      <c r="D21" t="s">
        <v>13</v>
      </c>
      <c r="E21" t="s">
        <v>71</v>
      </c>
      <c r="F21" t="s">
        <v>72</v>
      </c>
    </row>
    <row r="22" spans="1:6">
      <c r="A22">
        <v>1</v>
      </c>
      <c r="B22" t="s">
        <v>50</v>
      </c>
      <c r="C22">
        <v>9</v>
      </c>
      <c r="D22" t="s">
        <v>73</v>
      </c>
      <c r="F22" t="s">
        <v>74</v>
      </c>
    </row>
    <row r="23" spans="1:6">
      <c r="A23">
        <v>1</v>
      </c>
      <c r="B23" t="s">
        <v>50</v>
      </c>
      <c r="C23">
        <v>10</v>
      </c>
      <c r="D23" t="s">
        <v>75</v>
      </c>
      <c r="E23" t="s">
        <v>76</v>
      </c>
      <c r="F23" t="s">
        <v>77</v>
      </c>
    </row>
    <row r="24" spans="1:6">
      <c r="A24">
        <v>1</v>
      </c>
      <c r="B24" t="s">
        <v>50</v>
      </c>
      <c r="C24">
        <v>11</v>
      </c>
      <c r="D24" t="s">
        <v>32</v>
      </c>
      <c r="E24" t="s">
        <v>24</v>
      </c>
      <c r="F24" t="s">
        <v>78</v>
      </c>
    </row>
    <row r="25" spans="1:6">
      <c r="A25">
        <v>1</v>
      </c>
      <c r="B25" t="s">
        <v>50</v>
      </c>
      <c r="C25">
        <v>12</v>
      </c>
      <c r="D25" t="s">
        <v>21</v>
      </c>
      <c r="E25" t="s">
        <v>80</v>
      </c>
      <c r="F25" t="s">
        <v>81</v>
      </c>
    </row>
    <row r="26" spans="1:6">
      <c r="A26">
        <v>1</v>
      </c>
      <c r="B26" t="s">
        <v>83</v>
      </c>
      <c r="C26">
        <v>1</v>
      </c>
      <c r="D26" t="s">
        <v>84</v>
      </c>
      <c r="F26" t="s">
        <v>85</v>
      </c>
    </row>
    <row r="27" spans="1:6">
      <c r="A27">
        <v>1</v>
      </c>
      <c r="B27" t="s">
        <v>83</v>
      </c>
      <c r="C27">
        <v>2</v>
      </c>
      <c r="D27" t="s">
        <v>32</v>
      </c>
      <c r="E27" t="s">
        <v>16</v>
      </c>
      <c r="F27" t="s">
        <v>88</v>
      </c>
    </row>
    <row r="28" spans="1:6">
      <c r="A28">
        <v>1</v>
      </c>
      <c r="B28" t="s">
        <v>83</v>
      </c>
      <c r="C28">
        <v>3</v>
      </c>
      <c r="D28" t="s">
        <v>90</v>
      </c>
      <c r="E28" t="s">
        <v>91</v>
      </c>
      <c r="F28" t="s">
        <v>92</v>
      </c>
    </row>
    <row r="29" spans="1:6">
      <c r="A29">
        <v>1</v>
      </c>
      <c r="B29" t="s">
        <v>83</v>
      </c>
      <c r="C29">
        <v>4</v>
      </c>
      <c r="D29" t="s">
        <v>94</v>
      </c>
      <c r="E29" t="s">
        <v>38</v>
      </c>
      <c r="F29" t="s">
        <v>95</v>
      </c>
    </row>
    <row r="30" spans="1:6">
      <c r="A30">
        <v>1</v>
      </c>
      <c r="B30" t="s">
        <v>83</v>
      </c>
      <c r="C30">
        <v>5</v>
      </c>
      <c r="D30" t="s">
        <v>96</v>
      </c>
      <c r="E30" t="s">
        <v>90</v>
      </c>
      <c r="F30" t="s">
        <v>97</v>
      </c>
    </row>
    <row r="31" spans="1:6">
      <c r="A31">
        <v>1</v>
      </c>
      <c r="B31" t="s">
        <v>83</v>
      </c>
      <c r="C31">
        <v>6</v>
      </c>
      <c r="D31" t="s">
        <v>8</v>
      </c>
      <c r="E31" t="s">
        <v>51</v>
      </c>
      <c r="F31" t="s">
        <v>98</v>
      </c>
    </row>
    <row r="32" spans="1:6">
      <c r="A32">
        <v>1</v>
      </c>
      <c r="B32" t="s">
        <v>83</v>
      </c>
      <c r="C32">
        <v>7</v>
      </c>
      <c r="D32" t="s">
        <v>99</v>
      </c>
      <c r="E32" t="s">
        <v>32</v>
      </c>
      <c r="F32" t="s">
        <v>100</v>
      </c>
    </row>
    <row r="33" spans="1:6">
      <c r="A33">
        <v>1</v>
      </c>
      <c r="B33" t="s">
        <v>83</v>
      </c>
      <c r="C33">
        <v>8</v>
      </c>
      <c r="D33" t="s">
        <v>64</v>
      </c>
      <c r="E33" t="s">
        <v>11</v>
      </c>
      <c r="F33" t="s">
        <v>102</v>
      </c>
    </row>
    <row r="34" spans="1:6">
      <c r="A34">
        <v>1</v>
      </c>
      <c r="B34" t="s">
        <v>83</v>
      </c>
      <c r="C34">
        <v>9</v>
      </c>
      <c r="D34" t="s">
        <v>68</v>
      </c>
      <c r="E34" t="s">
        <v>24</v>
      </c>
      <c r="F34" t="s">
        <v>104</v>
      </c>
    </row>
    <row r="35" spans="1:6">
      <c r="A35">
        <v>1</v>
      </c>
      <c r="B35" t="s">
        <v>83</v>
      </c>
      <c r="C35">
        <v>10</v>
      </c>
      <c r="D35" t="s">
        <v>42</v>
      </c>
      <c r="E35" t="s">
        <v>96</v>
      </c>
      <c r="F35" t="s">
        <v>105</v>
      </c>
    </row>
    <row r="36" spans="1:6">
      <c r="A36">
        <v>1</v>
      </c>
      <c r="B36" t="s">
        <v>83</v>
      </c>
      <c r="C36">
        <v>11</v>
      </c>
      <c r="D36" t="s">
        <v>107</v>
      </c>
      <c r="E36" t="s">
        <v>73</v>
      </c>
      <c r="F36" t="s">
        <v>108</v>
      </c>
    </row>
    <row r="37" spans="1:6">
      <c r="A37">
        <v>1</v>
      </c>
      <c r="B37" t="s">
        <v>83</v>
      </c>
      <c r="C37">
        <v>12</v>
      </c>
      <c r="D37" t="s">
        <v>109</v>
      </c>
      <c r="E37" t="s">
        <v>38</v>
      </c>
      <c r="F37" t="s">
        <v>110</v>
      </c>
    </row>
    <row r="38" spans="1:6">
      <c r="A38">
        <v>1</v>
      </c>
      <c r="B38" t="s">
        <v>111</v>
      </c>
      <c r="C38">
        <v>1</v>
      </c>
      <c r="D38" t="s">
        <v>12</v>
      </c>
      <c r="E38" t="s">
        <v>112</v>
      </c>
      <c r="F38" t="s">
        <v>113</v>
      </c>
    </row>
    <row r="39" spans="1:6">
      <c r="A39">
        <v>1</v>
      </c>
      <c r="B39" t="s">
        <v>111</v>
      </c>
      <c r="C39">
        <v>2</v>
      </c>
      <c r="D39" t="s">
        <v>32</v>
      </c>
      <c r="E39" t="s">
        <v>114</v>
      </c>
      <c r="F39" t="s">
        <v>115</v>
      </c>
    </row>
    <row r="40" spans="1:6">
      <c r="A40">
        <v>1</v>
      </c>
      <c r="B40" t="s">
        <v>111</v>
      </c>
      <c r="C40">
        <v>3</v>
      </c>
      <c r="D40" t="s">
        <v>26</v>
      </c>
      <c r="E40" t="s">
        <v>49</v>
      </c>
      <c r="F40" t="s">
        <v>117</v>
      </c>
    </row>
    <row r="41" spans="1:6">
      <c r="A41">
        <v>1</v>
      </c>
      <c r="B41" t="s">
        <v>111</v>
      </c>
      <c r="C41">
        <v>4</v>
      </c>
      <c r="D41" t="s">
        <v>93</v>
      </c>
      <c r="F41" t="s">
        <v>119</v>
      </c>
    </row>
    <row r="42" spans="1:6">
      <c r="A42">
        <v>1</v>
      </c>
      <c r="B42" t="s">
        <v>111</v>
      </c>
      <c r="C42">
        <v>5</v>
      </c>
      <c r="D42" t="s">
        <v>35</v>
      </c>
      <c r="E42" t="s">
        <v>49</v>
      </c>
      <c r="F42" t="s">
        <v>120</v>
      </c>
    </row>
    <row r="43" spans="1:6">
      <c r="A43">
        <v>1</v>
      </c>
      <c r="B43" t="s">
        <v>111</v>
      </c>
      <c r="C43">
        <v>6</v>
      </c>
      <c r="D43" t="s">
        <v>121</v>
      </c>
      <c r="E43" t="s">
        <v>32</v>
      </c>
      <c r="F43" t="s">
        <v>122</v>
      </c>
    </row>
    <row r="44" spans="1:6">
      <c r="A44">
        <v>1</v>
      </c>
      <c r="B44" t="s">
        <v>111</v>
      </c>
      <c r="C44">
        <v>7</v>
      </c>
      <c r="D44" t="s">
        <v>13</v>
      </c>
      <c r="E44" t="s">
        <v>123</v>
      </c>
      <c r="F44" t="s">
        <v>124</v>
      </c>
    </row>
    <row r="45" spans="1:6">
      <c r="A45">
        <v>1</v>
      </c>
      <c r="B45" t="s">
        <v>111</v>
      </c>
      <c r="C45">
        <v>8</v>
      </c>
      <c r="D45" t="s">
        <v>121</v>
      </c>
      <c r="E45" t="s">
        <v>125</v>
      </c>
      <c r="F45" t="s">
        <v>126</v>
      </c>
    </row>
    <row r="46" spans="1:6">
      <c r="A46">
        <v>1</v>
      </c>
      <c r="B46" t="s">
        <v>111</v>
      </c>
      <c r="C46">
        <v>9</v>
      </c>
      <c r="D46" t="s">
        <v>8</v>
      </c>
      <c r="E46" t="s">
        <v>28</v>
      </c>
      <c r="F46" t="s">
        <v>128</v>
      </c>
    </row>
    <row r="47" spans="1:6">
      <c r="A47">
        <v>1</v>
      </c>
      <c r="B47" t="s">
        <v>111</v>
      </c>
      <c r="C47">
        <v>10</v>
      </c>
      <c r="D47" t="s">
        <v>11</v>
      </c>
      <c r="E47" t="s">
        <v>24</v>
      </c>
      <c r="F47" t="s">
        <v>129</v>
      </c>
    </row>
    <row r="48" spans="1:6">
      <c r="A48">
        <v>1</v>
      </c>
      <c r="B48" t="s">
        <v>111</v>
      </c>
      <c r="C48">
        <v>11</v>
      </c>
      <c r="D48" t="s">
        <v>75</v>
      </c>
      <c r="E48" t="s">
        <v>131</v>
      </c>
      <c r="F48" t="s">
        <v>132</v>
      </c>
    </row>
    <row r="49" spans="1:6">
      <c r="A49">
        <v>1</v>
      </c>
      <c r="B49" t="s">
        <v>111</v>
      </c>
      <c r="C49">
        <v>12</v>
      </c>
      <c r="D49" t="s">
        <v>133</v>
      </c>
      <c r="E49" t="s">
        <v>58</v>
      </c>
      <c r="F49" t="s">
        <v>134</v>
      </c>
    </row>
    <row r="50" spans="1:6">
      <c r="A50">
        <v>1</v>
      </c>
      <c r="B50" t="s">
        <v>135</v>
      </c>
      <c r="C50">
        <v>1</v>
      </c>
      <c r="D50" t="s">
        <v>84</v>
      </c>
      <c r="E50" t="s">
        <v>35</v>
      </c>
      <c r="F50" t="s">
        <v>136</v>
      </c>
    </row>
    <row r="51" spans="1:6">
      <c r="A51">
        <v>1</v>
      </c>
      <c r="B51" t="s">
        <v>135</v>
      </c>
      <c r="C51">
        <v>2</v>
      </c>
      <c r="D51" t="s">
        <v>137</v>
      </c>
      <c r="E51" t="s">
        <v>24</v>
      </c>
      <c r="F51" t="s">
        <v>138</v>
      </c>
    </row>
    <row r="52" spans="1:6">
      <c r="A52">
        <v>1</v>
      </c>
      <c r="B52" t="s">
        <v>135</v>
      </c>
      <c r="C52">
        <v>3</v>
      </c>
      <c r="D52" t="s">
        <v>139</v>
      </c>
      <c r="E52" t="s">
        <v>38</v>
      </c>
      <c r="F52" t="s">
        <v>140</v>
      </c>
    </row>
    <row r="53" spans="1:6">
      <c r="A53">
        <v>1</v>
      </c>
      <c r="B53" t="s">
        <v>135</v>
      </c>
      <c r="C53">
        <v>4</v>
      </c>
      <c r="D53" t="s">
        <v>106</v>
      </c>
      <c r="E53" t="s">
        <v>36</v>
      </c>
      <c r="F53" t="s">
        <v>141</v>
      </c>
    </row>
    <row r="54" spans="1:6">
      <c r="A54">
        <v>1</v>
      </c>
      <c r="B54" t="s">
        <v>135</v>
      </c>
      <c r="C54">
        <v>5</v>
      </c>
      <c r="D54" t="s">
        <v>143</v>
      </c>
      <c r="E54" t="s">
        <v>10</v>
      </c>
      <c r="F54" t="s">
        <v>144</v>
      </c>
    </row>
    <row r="55" spans="1:6">
      <c r="A55">
        <v>1</v>
      </c>
      <c r="B55" t="s">
        <v>135</v>
      </c>
      <c r="C55">
        <v>6</v>
      </c>
      <c r="D55" t="s">
        <v>103</v>
      </c>
      <c r="E55" t="s">
        <v>87</v>
      </c>
      <c r="F55" t="s">
        <v>145</v>
      </c>
    </row>
    <row r="56" spans="1:6">
      <c r="A56">
        <v>1</v>
      </c>
      <c r="B56" t="s">
        <v>135</v>
      </c>
      <c r="C56">
        <v>7</v>
      </c>
      <c r="D56" t="s">
        <v>103</v>
      </c>
      <c r="E56" t="s">
        <v>133</v>
      </c>
      <c r="F56" t="s">
        <v>146</v>
      </c>
    </row>
    <row r="57" spans="1:6">
      <c r="A57">
        <v>1</v>
      </c>
      <c r="B57" t="s">
        <v>135</v>
      </c>
      <c r="C57">
        <v>8</v>
      </c>
      <c r="D57" t="s">
        <v>96</v>
      </c>
      <c r="E57" t="s">
        <v>147</v>
      </c>
      <c r="F57" t="s">
        <v>148</v>
      </c>
    </row>
    <row r="58" spans="1:6">
      <c r="A58">
        <v>1</v>
      </c>
      <c r="B58" t="s">
        <v>135</v>
      </c>
      <c r="C58">
        <v>9</v>
      </c>
      <c r="D58" t="s">
        <v>38</v>
      </c>
      <c r="E58" t="s">
        <v>139</v>
      </c>
      <c r="F58" t="s">
        <v>150</v>
      </c>
    </row>
    <row r="59" spans="1:6">
      <c r="A59">
        <v>1</v>
      </c>
      <c r="B59" t="s">
        <v>135</v>
      </c>
      <c r="C59">
        <v>10</v>
      </c>
      <c r="D59" t="s">
        <v>152</v>
      </c>
      <c r="E59" t="s">
        <v>153</v>
      </c>
      <c r="F59" t="s">
        <v>154</v>
      </c>
    </row>
    <row r="60" spans="1:6">
      <c r="A60">
        <v>1</v>
      </c>
      <c r="B60" t="s">
        <v>135</v>
      </c>
      <c r="C60">
        <v>11</v>
      </c>
      <c r="D60" t="s">
        <v>155</v>
      </c>
      <c r="E60" t="s">
        <v>156</v>
      </c>
      <c r="F60" t="s">
        <v>157</v>
      </c>
    </row>
    <row r="61" spans="1:6">
      <c r="A61">
        <v>1</v>
      </c>
      <c r="B61" t="s">
        <v>135</v>
      </c>
      <c r="C61">
        <v>12</v>
      </c>
      <c r="D61" t="s">
        <v>86</v>
      </c>
      <c r="E61" t="s">
        <v>38</v>
      </c>
      <c r="F61" t="s">
        <v>158</v>
      </c>
    </row>
    <row r="62" spans="1:6">
      <c r="A62">
        <v>1</v>
      </c>
      <c r="B62" t="s">
        <v>159</v>
      </c>
      <c r="C62">
        <v>1</v>
      </c>
      <c r="D62" t="s">
        <v>10</v>
      </c>
      <c r="E62" t="s">
        <v>90</v>
      </c>
      <c r="F62" t="s">
        <v>160</v>
      </c>
    </row>
    <row r="63" spans="1:6">
      <c r="A63">
        <v>1</v>
      </c>
      <c r="B63" t="s">
        <v>159</v>
      </c>
      <c r="C63">
        <v>2</v>
      </c>
      <c r="D63" t="s">
        <v>80</v>
      </c>
      <c r="E63" t="s">
        <v>13</v>
      </c>
      <c r="F63" t="s">
        <v>161</v>
      </c>
    </row>
    <row r="64" spans="1:6">
      <c r="A64">
        <v>1</v>
      </c>
      <c r="B64" t="s">
        <v>159</v>
      </c>
      <c r="C64">
        <v>3</v>
      </c>
      <c r="D64" t="s">
        <v>162</v>
      </c>
      <c r="F64" t="s">
        <v>163</v>
      </c>
    </row>
    <row r="65" spans="1:6">
      <c r="A65">
        <v>1</v>
      </c>
      <c r="B65" t="s">
        <v>159</v>
      </c>
      <c r="C65">
        <v>4</v>
      </c>
      <c r="D65" t="s">
        <v>21</v>
      </c>
      <c r="E65" t="s">
        <v>38</v>
      </c>
      <c r="F65" t="s">
        <v>164</v>
      </c>
    </row>
    <row r="66" spans="1:6">
      <c r="A66">
        <v>1</v>
      </c>
      <c r="B66" t="s">
        <v>159</v>
      </c>
      <c r="C66">
        <v>5</v>
      </c>
      <c r="D66" t="s">
        <v>166</v>
      </c>
      <c r="E66" t="s">
        <v>151</v>
      </c>
      <c r="F66" t="s">
        <v>167</v>
      </c>
    </row>
    <row r="67" spans="1:6">
      <c r="A67">
        <v>1</v>
      </c>
      <c r="B67" t="s">
        <v>159</v>
      </c>
      <c r="C67">
        <v>6</v>
      </c>
      <c r="D67" t="s">
        <v>80</v>
      </c>
      <c r="E67" t="s">
        <v>24</v>
      </c>
      <c r="F67" t="s">
        <v>168</v>
      </c>
    </row>
    <row r="68" spans="1:6">
      <c r="A68">
        <v>1</v>
      </c>
      <c r="B68" t="s">
        <v>159</v>
      </c>
      <c r="C68">
        <v>7</v>
      </c>
      <c r="D68" t="s">
        <v>82</v>
      </c>
      <c r="E68" t="s">
        <v>24</v>
      </c>
      <c r="F68" t="s">
        <v>169</v>
      </c>
    </row>
    <row r="69" spans="1:6">
      <c r="A69">
        <v>1</v>
      </c>
      <c r="B69" t="s">
        <v>159</v>
      </c>
      <c r="C69">
        <v>8</v>
      </c>
      <c r="D69" t="s">
        <v>170</v>
      </c>
      <c r="E69" t="s">
        <v>61</v>
      </c>
      <c r="F69" t="s">
        <v>171</v>
      </c>
    </row>
    <row r="70" spans="1:6">
      <c r="A70">
        <v>1</v>
      </c>
      <c r="B70" t="s">
        <v>159</v>
      </c>
      <c r="C70">
        <v>9</v>
      </c>
      <c r="D70" t="s">
        <v>173</v>
      </c>
      <c r="E70" t="s">
        <v>24</v>
      </c>
      <c r="F70" t="s">
        <v>126</v>
      </c>
    </row>
    <row r="71" spans="1:6">
      <c r="A71">
        <v>1</v>
      </c>
      <c r="B71" t="s">
        <v>159</v>
      </c>
      <c r="C71">
        <v>10</v>
      </c>
      <c r="D71" t="s">
        <v>174</v>
      </c>
      <c r="E71" t="s">
        <v>139</v>
      </c>
      <c r="F71" t="s">
        <v>175</v>
      </c>
    </row>
    <row r="72" spans="1:6">
      <c r="A72">
        <v>1</v>
      </c>
      <c r="B72" t="s">
        <v>159</v>
      </c>
      <c r="C72">
        <v>11</v>
      </c>
      <c r="D72" t="s">
        <v>176</v>
      </c>
      <c r="E72" t="s">
        <v>139</v>
      </c>
      <c r="F72" t="s">
        <v>177</v>
      </c>
    </row>
    <row r="73" spans="1:6">
      <c r="A73">
        <v>1</v>
      </c>
      <c r="B73" t="s">
        <v>179</v>
      </c>
      <c r="C73">
        <v>1</v>
      </c>
      <c r="D73" t="s">
        <v>42</v>
      </c>
      <c r="E73" t="s">
        <v>109</v>
      </c>
      <c r="F73" t="s">
        <v>180</v>
      </c>
    </row>
    <row r="74" spans="1:6">
      <c r="A74">
        <v>1</v>
      </c>
      <c r="B74" t="s">
        <v>179</v>
      </c>
      <c r="C74">
        <v>2</v>
      </c>
      <c r="D74" t="s">
        <v>96</v>
      </c>
      <c r="F74" t="s">
        <v>158</v>
      </c>
    </row>
    <row r="75" spans="1:6">
      <c r="A75">
        <v>1</v>
      </c>
      <c r="B75" t="s">
        <v>179</v>
      </c>
      <c r="C75">
        <v>3</v>
      </c>
      <c r="D75" t="s">
        <v>11</v>
      </c>
      <c r="E75" t="s">
        <v>17</v>
      </c>
      <c r="F75" t="s">
        <v>181</v>
      </c>
    </row>
    <row r="76" spans="1:6">
      <c r="A76">
        <v>1</v>
      </c>
      <c r="B76" t="s">
        <v>179</v>
      </c>
      <c r="C76">
        <v>4</v>
      </c>
      <c r="D76" t="s">
        <v>49</v>
      </c>
      <c r="E76" t="s">
        <v>182</v>
      </c>
      <c r="F76" t="s">
        <v>183</v>
      </c>
    </row>
    <row r="77" spans="1:6">
      <c r="A77">
        <v>1</v>
      </c>
      <c r="B77" t="s">
        <v>179</v>
      </c>
      <c r="C77">
        <v>5</v>
      </c>
      <c r="D77" t="s">
        <v>29</v>
      </c>
      <c r="E77" t="s">
        <v>107</v>
      </c>
      <c r="F77" t="s">
        <v>184</v>
      </c>
    </row>
    <row r="78" spans="1:6">
      <c r="A78">
        <v>1</v>
      </c>
      <c r="B78" t="s">
        <v>179</v>
      </c>
      <c r="C78">
        <v>6</v>
      </c>
      <c r="D78" t="s">
        <v>185</v>
      </c>
      <c r="E78" t="s">
        <v>186</v>
      </c>
      <c r="F78" t="s">
        <v>187</v>
      </c>
    </row>
    <row r="79" spans="1:6">
      <c r="A79">
        <v>1</v>
      </c>
      <c r="B79" t="s">
        <v>179</v>
      </c>
      <c r="C79">
        <v>7</v>
      </c>
      <c r="D79" t="s">
        <v>57</v>
      </c>
      <c r="E79" t="s">
        <v>188</v>
      </c>
      <c r="F79" t="s">
        <v>189</v>
      </c>
    </row>
    <row r="80" spans="1:6">
      <c r="A80">
        <v>1</v>
      </c>
      <c r="B80" t="s">
        <v>179</v>
      </c>
      <c r="C80">
        <v>8</v>
      </c>
      <c r="D80" t="s">
        <v>190</v>
      </c>
      <c r="E80" t="s">
        <v>49</v>
      </c>
      <c r="F80" t="s">
        <v>191</v>
      </c>
    </row>
    <row r="81" spans="1:6">
      <c r="A81">
        <v>1</v>
      </c>
      <c r="B81" t="s">
        <v>179</v>
      </c>
      <c r="C81">
        <v>9</v>
      </c>
      <c r="D81" t="s">
        <v>193</v>
      </c>
      <c r="E81" t="s">
        <v>73</v>
      </c>
      <c r="F81" t="s">
        <v>194</v>
      </c>
    </row>
    <row r="82" spans="1:6">
      <c r="A82">
        <v>1</v>
      </c>
      <c r="B82" t="s">
        <v>179</v>
      </c>
      <c r="C82">
        <v>10</v>
      </c>
      <c r="D82" t="s">
        <v>107</v>
      </c>
      <c r="F82" t="s">
        <v>195</v>
      </c>
    </row>
    <row r="83" spans="1:6">
      <c r="A83">
        <v>1</v>
      </c>
      <c r="B83" t="s">
        <v>179</v>
      </c>
      <c r="C83">
        <v>11</v>
      </c>
      <c r="D83" t="s">
        <v>143</v>
      </c>
      <c r="E83" t="s">
        <v>26</v>
      </c>
      <c r="F83" t="s">
        <v>196</v>
      </c>
    </row>
    <row r="84" spans="1:6">
      <c r="A84">
        <v>1</v>
      </c>
      <c r="B84" t="s">
        <v>179</v>
      </c>
      <c r="C84">
        <v>12</v>
      </c>
      <c r="D84" t="s">
        <v>11</v>
      </c>
      <c r="E84" t="s">
        <v>151</v>
      </c>
      <c r="F84" t="s">
        <v>197</v>
      </c>
    </row>
    <row r="85" spans="1:6">
      <c r="A85">
        <v>2</v>
      </c>
      <c r="B85" t="s">
        <v>6</v>
      </c>
      <c r="C85">
        <v>1</v>
      </c>
      <c r="D85" t="s">
        <v>198</v>
      </c>
      <c r="E85" t="s">
        <v>80</v>
      </c>
      <c r="F85" t="s">
        <v>199</v>
      </c>
    </row>
    <row r="86" spans="1:6">
      <c r="A86">
        <v>2</v>
      </c>
      <c r="B86" t="s">
        <v>6</v>
      </c>
      <c r="C86">
        <v>2</v>
      </c>
      <c r="D86" t="s">
        <v>133</v>
      </c>
      <c r="E86" t="s">
        <v>152</v>
      </c>
      <c r="F86" t="s">
        <v>201</v>
      </c>
    </row>
    <row r="87" spans="1:6">
      <c r="A87">
        <v>2</v>
      </c>
      <c r="B87" t="s">
        <v>6</v>
      </c>
      <c r="C87">
        <v>3</v>
      </c>
      <c r="D87" t="s">
        <v>176</v>
      </c>
      <c r="E87" t="s">
        <v>12</v>
      </c>
      <c r="F87" t="s">
        <v>14</v>
      </c>
    </row>
    <row r="88" spans="1:6">
      <c r="A88">
        <v>2</v>
      </c>
      <c r="B88" t="s">
        <v>6</v>
      </c>
      <c r="C88">
        <v>4</v>
      </c>
      <c r="D88" t="s">
        <v>125</v>
      </c>
      <c r="E88" t="s">
        <v>24</v>
      </c>
      <c r="F88" t="s">
        <v>203</v>
      </c>
    </row>
    <row r="89" spans="1:6">
      <c r="A89">
        <v>2</v>
      </c>
      <c r="B89" t="s">
        <v>6</v>
      </c>
      <c r="C89">
        <v>5</v>
      </c>
      <c r="D89" t="s">
        <v>28</v>
      </c>
      <c r="E89" t="s">
        <v>51</v>
      </c>
      <c r="F89" t="s">
        <v>204</v>
      </c>
    </row>
    <row r="90" spans="1:6">
      <c r="A90">
        <v>2</v>
      </c>
      <c r="B90" t="s">
        <v>6</v>
      </c>
      <c r="C90">
        <v>6</v>
      </c>
      <c r="D90" t="s">
        <v>107</v>
      </c>
      <c r="E90" t="s">
        <v>29</v>
      </c>
      <c r="F90" t="s">
        <v>206</v>
      </c>
    </row>
    <row r="91" spans="1:6">
      <c r="A91">
        <v>2</v>
      </c>
      <c r="B91" t="s">
        <v>6</v>
      </c>
      <c r="C91">
        <v>7</v>
      </c>
      <c r="D91" t="s">
        <v>54</v>
      </c>
      <c r="F91" t="s">
        <v>208</v>
      </c>
    </row>
    <row r="92" spans="1:6">
      <c r="A92">
        <v>2</v>
      </c>
      <c r="B92" t="s">
        <v>6</v>
      </c>
      <c r="C92">
        <v>8</v>
      </c>
      <c r="D92" t="s">
        <v>17</v>
      </c>
      <c r="F92" t="s">
        <v>209</v>
      </c>
    </row>
    <row r="93" spans="1:6">
      <c r="A93">
        <v>2</v>
      </c>
      <c r="B93" t="s">
        <v>6</v>
      </c>
      <c r="C93">
        <v>9</v>
      </c>
      <c r="D93" t="s">
        <v>96</v>
      </c>
      <c r="E93" t="s">
        <v>210</v>
      </c>
      <c r="F93" t="s">
        <v>211</v>
      </c>
    </row>
    <row r="94" spans="1:6">
      <c r="A94">
        <v>2</v>
      </c>
      <c r="B94" t="s">
        <v>6</v>
      </c>
      <c r="C94">
        <v>10</v>
      </c>
      <c r="D94" t="s">
        <v>68</v>
      </c>
      <c r="E94" t="s">
        <v>166</v>
      </c>
      <c r="F94" t="s">
        <v>212</v>
      </c>
    </row>
    <row r="95" spans="1:6">
      <c r="A95">
        <v>2</v>
      </c>
      <c r="B95" t="s">
        <v>6</v>
      </c>
      <c r="C95">
        <v>11</v>
      </c>
      <c r="D95" t="s">
        <v>176</v>
      </c>
      <c r="E95" t="s">
        <v>10</v>
      </c>
      <c r="F95" t="s">
        <v>213</v>
      </c>
    </row>
    <row r="96" spans="1:6">
      <c r="A96">
        <v>2</v>
      </c>
      <c r="B96" t="s">
        <v>6</v>
      </c>
      <c r="C96">
        <v>12</v>
      </c>
      <c r="D96" t="s">
        <v>193</v>
      </c>
      <c r="F96" t="s">
        <v>214</v>
      </c>
    </row>
    <row r="97" spans="1:6">
      <c r="A97">
        <v>2</v>
      </c>
      <c r="B97" t="s">
        <v>6</v>
      </c>
      <c r="C97">
        <v>13</v>
      </c>
      <c r="D97" t="s">
        <v>133</v>
      </c>
      <c r="E97" t="s">
        <v>103</v>
      </c>
      <c r="F97" t="s">
        <v>215</v>
      </c>
    </row>
    <row r="98" spans="1:6">
      <c r="A98">
        <v>2</v>
      </c>
      <c r="B98" t="s">
        <v>6</v>
      </c>
      <c r="C98">
        <v>14</v>
      </c>
      <c r="D98" t="s">
        <v>216</v>
      </c>
      <c r="F98" t="s">
        <v>217</v>
      </c>
    </row>
    <row r="99" spans="1:6">
      <c r="A99">
        <v>2</v>
      </c>
      <c r="B99" t="s">
        <v>83</v>
      </c>
      <c r="C99">
        <v>1</v>
      </c>
      <c r="D99" t="s">
        <v>21</v>
      </c>
      <c r="E99" t="s">
        <v>35</v>
      </c>
      <c r="F99" t="s">
        <v>218</v>
      </c>
    </row>
    <row r="100" spans="1:6">
      <c r="A100">
        <v>2</v>
      </c>
      <c r="B100" t="s">
        <v>83</v>
      </c>
      <c r="C100">
        <v>2</v>
      </c>
      <c r="D100" t="s">
        <v>41</v>
      </c>
      <c r="E100" t="s">
        <v>109</v>
      </c>
      <c r="F100" t="s">
        <v>219</v>
      </c>
    </row>
    <row r="101" spans="1:6">
      <c r="A101">
        <v>2</v>
      </c>
      <c r="B101" t="s">
        <v>83</v>
      </c>
      <c r="C101">
        <v>3</v>
      </c>
      <c r="D101" t="s">
        <v>96</v>
      </c>
      <c r="E101" t="s">
        <v>35</v>
      </c>
      <c r="F101" t="s">
        <v>220</v>
      </c>
    </row>
    <row r="102" spans="1:6">
      <c r="A102">
        <v>2</v>
      </c>
      <c r="B102" t="s">
        <v>83</v>
      </c>
      <c r="C102">
        <v>4</v>
      </c>
      <c r="D102" t="s">
        <v>51</v>
      </c>
      <c r="E102" t="s">
        <v>41</v>
      </c>
      <c r="F102" t="s">
        <v>221</v>
      </c>
    </row>
    <row r="103" spans="1:6">
      <c r="A103">
        <v>2</v>
      </c>
      <c r="B103" t="s">
        <v>83</v>
      </c>
      <c r="C103">
        <v>5</v>
      </c>
      <c r="D103" t="s">
        <v>42</v>
      </c>
      <c r="E103" t="s">
        <v>26</v>
      </c>
      <c r="F103" t="s">
        <v>222</v>
      </c>
    </row>
    <row r="104" spans="1:6">
      <c r="A104">
        <v>2</v>
      </c>
      <c r="B104" t="s">
        <v>83</v>
      </c>
      <c r="C104">
        <v>6</v>
      </c>
      <c r="D104" t="s">
        <v>137</v>
      </c>
      <c r="E104" t="s">
        <v>24</v>
      </c>
      <c r="F104" t="s">
        <v>223</v>
      </c>
    </row>
    <row r="105" spans="1:6">
      <c r="A105">
        <v>2</v>
      </c>
      <c r="B105" t="s">
        <v>83</v>
      </c>
      <c r="C105">
        <v>7</v>
      </c>
      <c r="D105" t="s">
        <v>87</v>
      </c>
      <c r="F105" t="s">
        <v>224</v>
      </c>
    </row>
    <row r="106" spans="1:6">
      <c r="A106">
        <v>2</v>
      </c>
      <c r="B106" t="s">
        <v>83</v>
      </c>
      <c r="C106">
        <v>8</v>
      </c>
      <c r="D106" t="s">
        <v>225</v>
      </c>
      <c r="E106" t="s">
        <v>32</v>
      </c>
      <c r="F106" t="s">
        <v>226</v>
      </c>
    </row>
    <row r="107" spans="1:6">
      <c r="A107">
        <v>2</v>
      </c>
      <c r="B107" t="s">
        <v>83</v>
      </c>
      <c r="C107">
        <v>9</v>
      </c>
      <c r="D107" t="s">
        <v>192</v>
      </c>
      <c r="E107" t="s">
        <v>137</v>
      </c>
      <c r="F107" t="s">
        <v>227</v>
      </c>
    </row>
    <row r="108" spans="1:6">
      <c r="A108">
        <v>2</v>
      </c>
      <c r="B108" t="s">
        <v>83</v>
      </c>
      <c r="C108">
        <v>10</v>
      </c>
      <c r="D108" t="s">
        <v>7</v>
      </c>
      <c r="E108" t="s">
        <v>13</v>
      </c>
      <c r="F108" t="s">
        <v>228</v>
      </c>
    </row>
    <row r="109" spans="1:6">
      <c r="A109">
        <v>2</v>
      </c>
      <c r="B109" t="s">
        <v>83</v>
      </c>
      <c r="C109">
        <v>11</v>
      </c>
      <c r="D109" t="s">
        <v>82</v>
      </c>
      <c r="E109" t="s">
        <v>44</v>
      </c>
      <c r="F109" t="s">
        <v>219</v>
      </c>
    </row>
    <row r="110" spans="1:6">
      <c r="A110">
        <v>2</v>
      </c>
      <c r="B110" t="s">
        <v>83</v>
      </c>
      <c r="C110">
        <v>12</v>
      </c>
      <c r="D110" t="s">
        <v>229</v>
      </c>
      <c r="E110" t="s">
        <v>230</v>
      </c>
      <c r="F110" t="s">
        <v>231</v>
      </c>
    </row>
    <row r="111" spans="1:6">
      <c r="A111">
        <v>2</v>
      </c>
      <c r="B111" t="s">
        <v>83</v>
      </c>
      <c r="C111">
        <v>13</v>
      </c>
      <c r="D111" t="s">
        <v>65</v>
      </c>
      <c r="F111" t="s">
        <v>233</v>
      </c>
    </row>
    <row r="112" spans="1:6">
      <c r="A112">
        <v>2</v>
      </c>
      <c r="B112" t="s">
        <v>83</v>
      </c>
      <c r="C112">
        <v>14</v>
      </c>
      <c r="D112" t="s">
        <v>13</v>
      </c>
      <c r="F112" t="s">
        <v>234</v>
      </c>
    </row>
    <row r="113" spans="1:6">
      <c r="A113">
        <v>2</v>
      </c>
      <c r="B113" t="s">
        <v>50</v>
      </c>
      <c r="C113">
        <v>1</v>
      </c>
      <c r="D113" t="s">
        <v>139</v>
      </c>
      <c r="E113" t="s">
        <v>235</v>
      </c>
      <c r="F113" t="s">
        <v>236</v>
      </c>
    </row>
    <row r="114" spans="1:6">
      <c r="A114">
        <v>2</v>
      </c>
      <c r="B114" t="s">
        <v>50</v>
      </c>
      <c r="C114">
        <v>2</v>
      </c>
      <c r="D114" t="s">
        <v>200</v>
      </c>
      <c r="E114" t="s">
        <v>21</v>
      </c>
      <c r="F114" t="s">
        <v>238</v>
      </c>
    </row>
    <row r="115" spans="1:6">
      <c r="A115">
        <v>2</v>
      </c>
      <c r="B115" t="s">
        <v>50</v>
      </c>
      <c r="C115">
        <v>3</v>
      </c>
      <c r="D115" t="s">
        <v>178</v>
      </c>
      <c r="F115" t="s">
        <v>239</v>
      </c>
    </row>
    <row r="116" spans="1:6">
      <c r="A116">
        <v>2</v>
      </c>
      <c r="B116" t="s">
        <v>50</v>
      </c>
      <c r="C116">
        <v>4</v>
      </c>
      <c r="D116" t="s">
        <v>240</v>
      </c>
      <c r="E116" t="s">
        <v>13</v>
      </c>
      <c r="F116" t="s">
        <v>241</v>
      </c>
    </row>
    <row r="117" spans="1:6">
      <c r="A117">
        <v>2</v>
      </c>
      <c r="B117" t="s">
        <v>50</v>
      </c>
      <c r="C117">
        <v>5</v>
      </c>
      <c r="D117" t="s">
        <v>11</v>
      </c>
      <c r="E117" t="s">
        <v>64</v>
      </c>
      <c r="F117" t="s">
        <v>242</v>
      </c>
    </row>
    <row r="118" spans="1:6">
      <c r="A118">
        <v>2</v>
      </c>
      <c r="B118" t="s">
        <v>50</v>
      </c>
      <c r="C118">
        <v>6</v>
      </c>
      <c r="D118" t="s">
        <v>243</v>
      </c>
      <c r="E118" t="s">
        <v>103</v>
      </c>
      <c r="F118" t="s">
        <v>244</v>
      </c>
    </row>
    <row r="119" spans="1:6">
      <c r="A119">
        <v>2</v>
      </c>
      <c r="B119" t="s">
        <v>50</v>
      </c>
      <c r="C119">
        <v>7</v>
      </c>
      <c r="D119" t="s">
        <v>245</v>
      </c>
      <c r="E119" t="s">
        <v>35</v>
      </c>
      <c r="F119" t="s">
        <v>246</v>
      </c>
    </row>
    <row r="120" spans="1:6">
      <c r="A120">
        <v>2</v>
      </c>
      <c r="B120" t="s">
        <v>50</v>
      </c>
      <c r="C120">
        <v>8</v>
      </c>
      <c r="D120" t="s">
        <v>125</v>
      </c>
      <c r="E120" t="s">
        <v>247</v>
      </c>
      <c r="F120" t="s">
        <v>248</v>
      </c>
    </row>
    <row r="121" spans="1:6">
      <c r="A121">
        <v>2</v>
      </c>
      <c r="B121" t="s">
        <v>50</v>
      </c>
      <c r="C121">
        <v>9</v>
      </c>
      <c r="D121" t="s">
        <v>49</v>
      </c>
      <c r="E121" t="s">
        <v>80</v>
      </c>
      <c r="F121" t="s">
        <v>81</v>
      </c>
    </row>
    <row r="122" spans="1:6">
      <c r="A122">
        <v>2</v>
      </c>
      <c r="B122" t="s">
        <v>50</v>
      </c>
      <c r="C122">
        <v>10</v>
      </c>
      <c r="D122" t="s">
        <v>125</v>
      </c>
      <c r="E122" t="s">
        <v>44</v>
      </c>
      <c r="F122" t="s">
        <v>249</v>
      </c>
    </row>
    <row r="123" spans="1:6">
      <c r="A123">
        <v>2</v>
      </c>
      <c r="B123" t="s">
        <v>50</v>
      </c>
      <c r="C123">
        <v>11</v>
      </c>
      <c r="D123" t="s">
        <v>90</v>
      </c>
      <c r="E123" t="s">
        <v>182</v>
      </c>
      <c r="F123" t="s">
        <v>250</v>
      </c>
    </row>
    <row r="124" spans="1:6">
      <c r="A124">
        <v>2</v>
      </c>
      <c r="B124" t="s">
        <v>50</v>
      </c>
      <c r="C124">
        <v>12</v>
      </c>
      <c r="D124" t="s">
        <v>166</v>
      </c>
      <c r="E124" t="s">
        <v>107</v>
      </c>
      <c r="F124" t="s">
        <v>251</v>
      </c>
    </row>
    <row r="125" spans="1:6">
      <c r="A125">
        <v>2</v>
      </c>
      <c r="B125" t="s">
        <v>50</v>
      </c>
      <c r="C125">
        <v>13</v>
      </c>
      <c r="D125" t="s">
        <v>200</v>
      </c>
      <c r="E125" t="s">
        <v>15</v>
      </c>
      <c r="F125" t="s">
        <v>252</v>
      </c>
    </row>
    <row r="126" spans="1:6">
      <c r="A126">
        <v>2</v>
      </c>
      <c r="B126" t="s">
        <v>50</v>
      </c>
      <c r="C126">
        <v>14</v>
      </c>
      <c r="D126" t="s">
        <v>253</v>
      </c>
      <c r="E126" t="s">
        <v>96</v>
      </c>
      <c r="F126" t="s">
        <v>254</v>
      </c>
    </row>
    <row r="127" spans="1:6">
      <c r="A127">
        <v>2</v>
      </c>
      <c r="B127" t="s">
        <v>111</v>
      </c>
      <c r="C127">
        <v>1</v>
      </c>
      <c r="D127" t="s">
        <v>8</v>
      </c>
      <c r="E127" t="s">
        <v>35</v>
      </c>
      <c r="F127" t="s">
        <v>255</v>
      </c>
    </row>
    <row r="128" spans="1:6">
      <c r="A128">
        <v>2</v>
      </c>
      <c r="B128" t="s">
        <v>111</v>
      </c>
      <c r="C128">
        <v>2</v>
      </c>
      <c r="D128" t="s">
        <v>11</v>
      </c>
      <c r="E128" t="s">
        <v>24</v>
      </c>
      <c r="F128" t="s">
        <v>256</v>
      </c>
    </row>
    <row r="129" spans="1:6">
      <c r="A129">
        <v>2</v>
      </c>
      <c r="B129" t="s">
        <v>111</v>
      </c>
      <c r="C129">
        <v>3</v>
      </c>
      <c r="D129" t="s">
        <v>257</v>
      </c>
      <c r="F129" t="s">
        <v>199</v>
      </c>
    </row>
    <row r="130" spans="1:6">
      <c r="A130">
        <v>2</v>
      </c>
      <c r="B130" t="s">
        <v>111</v>
      </c>
      <c r="C130">
        <v>4</v>
      </c>
      <c r="D130" t="s">
        <v>166</v>
      </c>
      <c r="E130" t="s">
        <v>151</v>
      </c>
      <c r="F130" t="s">
        <v>258</v>
      </c>
    </row>
    <row r="131" spans="1:6">
      <c r="A131">
        <v>2</v>
      </c>
      <c r="B131" t="s">
        <v>111</v>
      </c>
      <c r="C131">
        <v>5</v>
      </c>
      <c r="D131" t="s">
        <v>205</v>
      </c>
      <c r="E131" t="s">
        <v>210</v>
      </c>
      <c r="F131" t="s">
        <v>259</v>
      </c>
    </row>
    <row r="132" spans="1:6">
      <c r="A132">
        <v>2</v>
      </c>
      <c r="B132" t="s">
        <v>111</v>
      </c>
      <c r="C132">
        <v>6</v>
      </c>
      <c r="D132" t="s">
        <v>49</v>
      </c>
      <c r="E132" t="s">
        <v>41</v>
      </c>
      <c r="F132" t="s">
        <v>260</v>
      </c>
    </row>
    <row r="133" spans="1:6">
      <c r="A133">
        <v>2</v>
      </c>
      <c r="B133" t="s">
        <v>111</v>
      </c>
      <c r="C133">
        <v>7</v>
      </c>
      <c r="D133" t="s">
        <v>44</v>
      </c>
      <c r="E133" t="s">
        <v>16</v>
      </c>
      <c r="F133" t="s">
        <v>261</v>
      </c>
    </row>
    <row r="134" spans="1:6">
      <c r="A134">
        <v>2</v>
      </c>
      <c r="B134" t="s">
        <v>111</v>
      </c>
      <c r="C134">
        <v>8</v>
      </c>
      <c r="D134" t="s">
        <v>107</v>
      </c>
      <c r="E134" t="s">
        <v>125</v>
      </c>
      <c r="F134" t="s">
        <v>262</v>
      </c>
    </row>
    <row r="135" spans="1:6">
      <c r="A135">
        <v>2</v>
      </c>
      <c r="B135" t="s">
        <v>111</v>
      </c>
      <c r="C135">
        <v>9</v>
      </c>
      <c r="D135" t="s">
        <v>58</v>
      </c>
      <c r="F135" t="s">
        <v>263</v>
      </c>
    </row>
    <row r="136" spans="1:6">
      <c r="A136">
        <v>2</v>
      </c>
      <c r="B136" t="s">
        <v>111</v>
      </c>
      <c r="C136">
        <v>10</v>
      </c>
      <c r="D136" t="s">
        <v>143</v>
      </c>
      <c r="E136" t="s">
        <v>7</v>
      </c>
      <c r="F136" t="s">
        <v>264</v>
      </c>
    </row>
    <row r="137" spans="1:6">
      <c r="A137">
        <v>2</v>
      </c>
      <c r="B137" t="s">
        <v>111</v>
      </c>
      <c r="C137">
        <v>11</v>
      </c>
      <c r="D137" t="s">
        <v>107</v>
      </c>
      <c r="E137" t="s">
        <v>265</v>
      </c>
      <c r="F137" t="s">
        <v>266</v>
      </c>
    </row>
    <row r="138" spans="1:6">
      <c r="A138">
        <v>2</v>
      </c>
      <c r="B138" t="s">
        <v>111</v>
      </c>
      <c r="C138">
        <v>12</v>
      </c>
      <c r="D138" t="s">
        <v>54</v>
      </c>
      <c r="E138" t="s">
        <v>56</v>
      </c>
      <c r="F138" t="s">
        <v>267</v>
      </c>
    </row>
    <row r="139" spans="1:6">
      <c r="A139">
        <v>2</v>
      </c>
      <c r="B139" t="s">
        <v>111</v>
      </c>
      <c r="C139">
        <v>13</v>
      </c>
      <c r="D139" t="s">
        <v>210</v>
      </c>
      <c r="E139" t="s">
        <v>240</v>
      </c>
      <c r="F139" t="s">
        <v>268</v>
      </c>
    </row>
    <row r="140" spans="1:6">
      <c r="A140">
        <v>2</v>
      </c>
      <c r="B140" t="s">
        <v>111</v>
      </c>
      <c r="C140">
        <v>14</v>
      </c>
      <c r="D140" t="s">
        <v>245</v>
      </c>
      <c r="E140" t="s">
        <v>21</v>
      </c>
      <c r="F140" t="s">
        <v>269</v>
      </c>
    </row>
    <row r="141" spans="1:6">
      <c r="A141">
        <v>2</v>
      </c>
      <c r="B141" t="s">
        <v>135</v>
      </c>
      <c r="C141">
        <v>1</v>
      </c>
      <c r="D141" t="s">
        <v>271</v>
      </c>
      <c r="E141" t="s">
        <v>101</v>
      </c>
      <c r="F141" t="s">
        <v>272</v>
      </c>
    </row>
    <row r="142" spans="1:6">
      <c r="A142">
        <v>2</v>
      </c>
      <c r="B142" t="s">
        <v>135</v>
      </c>
      <c r="C142">
        <v>2</v>
      </c>
      <c r="D142" t="s">
        <v>186</v>
      </c>
      <c r="E142" t="s">
        <v>8</v>
      </c>
      <c r="F142" t="s">
        <v>273</v>
      </c>
    </row>
    <row r="143" spans="1:6">
      <c r="A143">
        <v>2</v>
      </c>
      <c r="B143" t="s">
        <v>135</v>
      </c>
      <c r="C143">
        <v>3</v>
      </c>
      <c r="D143" t="s">
        <v>116</v>
      </c>
      <c r="E143" t="s">
        <v>24</v>
      </c>
      <c r="F143" t="s">
        <v>218</v>
      </c>
    </row>
    <row r="144" spans="1:6">
      <c r="A144">
        <v>2</v>
      </c>
      <c r="B144" t="s">
        <v>135</v>
      </c>
      <c r="C144">
        <v>4</v>
      </c>
      <c r="D144" t="s">
        <v>35</v>
      </c>
      <c r="E144" t="s">
        <v>15</v>
      </c>
      <c r="F144" t="s">
        <v>274</v>
      </c>
    </row>
    <row r="145" spans="1:6">
      <c r="A145">
        <v>2</v>
      </c>
      <c r="B145" t="s">
        <v>135</v>
      </c>
      <c r="C145">
        <v>5</v>
      </c>
      <c r="D145" t="s">
        <v>8</v>
      </c>
      <c r="E145" t="s">
        <v>38</v>
      </c>
      <c r="F145" t="s">
        <v>275</v>
      </c>
    </row>
    <row r="146" spans="1:6">
      <c r="A146">
        <v>2</v>
      </c>
      <c r="B146" t="s">
        <v>135</v>
      </c>
      <c r="C146">
        <v>6</v>
      </c>
      <c r="D146" t="s">
        <v>133</v>
      </c>
      <c r="E146" t="s">
        <v>87</v>
      </c>
      <c r="F146" t="s">
        <v>276</v>
      </c>
    </row>
    <row r="147" spans="1:6">
      <c r="A147">
        <v>2</v>
      </c>
      <c r="B147" t="s">
        <v>135</v>
      </c>
      <c r="C147">
        <v>7</v>
      </c>
      <c r="D147" t="s">
        <v>28</v>
      </c>
      <c r="E147" t="s">
        <v>49</v>
      </c>
      <c r="F147" t="s">
        <v>277</v>
      </c>
    </row>
    <row r="148" spans="1:6">
      <c r="A148">
        <v>2</v>
      </c>
      <c r="B148" t="s">
        <v>135</v>
      </c>
      <c r="C148">
        <v>8</v>
      </c>
      <c r="D148" t="s">
        <v>32</v>
      </c>
      <c r="E148" t="s">
        <v>192</v>
      </c>
      <c r="F148" t="s">
        <v>278</v>
      </c>
    </row>
    <row r="149" spans="1:6">
      <c r="A149">
        <v>2</v>
      </c>
      <c r="B149" t="s">
        <v>135</v>
      </c>
      <c r="C149">
        <v>9</v>
      </c>
      <c r="D149" t="s">
        <v>54</v>
      </c>
      <c r="E149" t="s">
        <v>240</v>
      </c>
      <c r="F149" t="s">
        <v>279</v>
      </c>
    </row>
    <row r="150" spans="1:6">
      <c r="A150">
        <v>2</v>
      </c>
      <c r="B150" t="s">
        <v>135</v>
      </c>
      <c r="C150">
        <v>10</v>
      </c>
      <c r="D150" t="s">
        <v>280</v>
      </c>
      <c r="E150" t="s">
        <v>281</v>
      </c>
      <c r="F150" t="s">
        <v>282</v>
      </c>
    </row>
    <row r="151" spans="1:6">
      <c r="A151">
        <v>2</v>
      </c>
      <c r="B151" t="s">
        <v>135</v>
      </c>
      <c r="C151">
        <v>11</v>
      </c>
      <c r="D151" t="s">
        <v>49</v>
      </c>
      <c r="E151" t="s">
        <v>35</v>
      </c>
      <c r="F151" t="s">
        <v>283</v>
      </c>
    </row>
    <row r="152" spans="1:6">
      <c r="A152">
        <v>2</v>
      </c>
      <c r="B152" t="s">
        <v>135</v>
      </c>
      <c r="C152">
        <v>12</v>
      </c>
      <c r="D152" t="s">
        <v>284</v>
      </c>
      <c r="F152" t="s">
        <v>285</v>
      </c>
    </row>
    <row r="153" spans="1:6">
      <c r="A153">
        <v>2</v>
      </c>
      <c r="B153" t="s">
        <v>135</v>
      </c>
      <c r="C153">
        <v>13</v>
      </c>
      <c r="D153" t="s">
        <v>44</v>
      </c>
      <c r="E153" t="s">
        <v>133</v>
      </c>
      <c r="F153" t="s">
        <v>286</v>
      </c>
    </row>
    <row r="154" spans="1:6">
      <c r="A154">
        <v>2</v>
      </c>
      <c r="B154" t="s">
        <v>135</v>
      </c>
      <c r="C154">
        <v>14</v>
      </c>
      <c r="D154" t="s">
        <v>240</v>
      </c>
      <c r="E154" t="s">
        <v>216</v>
      </c>
      <c r="F154" t="s">
        <v>163</v>
      </c>
    </row>
    <row r="155" spans="1:6">
      <c r="A155">
        <v>2</v>
      </c>
      <c r="B155" t="s">
        <v>135</v>
      </c>
      <c r="C155">
        <v>14</v>
      </c>
      <c r="D155" t="s">
        <v>240</v>
      </c>
      <c r="E155" t="s">
        <v>216</v>
      </c>
      <c r="F155" t="s">
        <v>163</v>
      </c>
    </row>
    <row r="156" spans="1:6">
      <c r="A156">
        <v>2</v>
      </c>
      <c r="B156" t="s">
        <v>159</v>
      </c>
      <c r="C156">
        <v>1</v>
      </c>
      <c r="D156" t="s">
        <v>186</v>
      </c>
      <c r="E156" t="s">
        <v>210</v>
      </c>
      <c r="F156" t="s">
        <v>287</v>
      </c>
    </row>
    <row r="157" spans="1:6">
      <c r="A157">
        <v>2</v>
      </c>
      <c r="B157" t="s">
        <v>159</v>
      </c>
      <c r="C157">
        <v>2</v>
      </c>
      <c r="D157" t="s">
        <v>80</v>
      </c>
      <c r="E157" t="s">
        <v>288</v>
      </c>
      <c r="F157" t="s">
        <v>289</v>
      </c>
    </row>
    <row r="158" spans="1:6">
      <c r="A158">
        <v>2</v>
      </c>
      <c r="B158" t="s">
        <v>159</v>
      </c>
      <c r="C158">
        <v>3</v>
      </c>
      <c r="D158" t="s">
        <v>172</v>
      </c>
      <c r="E158" t="s">
        <v>121</v>
      </c>
      <c r="F158" t="s">
        <v>255</v>
      </c>
    </row>
    <row r="159" spans="1:6">
      <c r="A159">
        <v>2</v>
      </c>
      <c r="B159" t="s">
        <v>159</v>
      </c>
      <c r="C159">
        <v>4</v>
      </c>
      <c r="D159" t="s">
        <v>270</v>
      </c>
      <c r="E159" t="s">
        <v>24</v>
      </c>
      <c r="F159" t="s">
        <v>290</v>
      </c>
    </row>
    <row r="160" spans="1:6">
      <c r="A160">
        <v>2</v>
      </c>
      <c r="B160" t="s">
        <v>159</v>
      </c>
      <c r="C160">
        <v>5</v>
      </c>
      <c r="D160" t="s">
        <v>96</v>
      </c>
      <c r="E160" t="s">
        <v>86</v>
      </c>
      <c r="F160" t="s">
        <v>291</v>
      </c>
    </row>
    <row r="161" spans="1:6">
      <c r="A161">
        <v>2</v>
      </c>
      <c r="B161" t="s">
        <v>159</v>
      </c>
      <c r="C161">
        <v>6</v>
      </c>
      <c r="D161" t="s">
        <v>103</v>
      </c>
      <c r="E161" t="s">
        <v>82</v>
      </c>
      <c r="F161" t="s">
        <v>292</v>
      </c>
    </row>
    <row r="162" spans="1:6">
      <c r="A162">
        <v>2</v>
      </c>
      <c r="B162" t="s">
        <v>159</v>
      </c>
      <c r="C162">
        <v>7</v>
      </c>
      <c r="D162" t="s">
        <v>125</v>
      </c>
      <c r="E162" t="s">
        <v>24</v>
      </c>
      <c r="F162" t="s">
        <v>293</v>
      </c>
    </row>
    <row r="163" spans="1:6">
      <c r="A163">
        <v>2</v>
      </c>
      <c r="B163" t="s">
        <v>159</v>
      </c>
      <c r="C163">
        <v>8</v>
      </c>
      <c r="D163" t="s">
        <v>75</v>
      </c>
      <c r="E163" t="s">
        <v>8</v>
      </c>
      <c r="F163" t="s">
        <v>294</v>
      </c>
    </row>
    <row r="164" spans="1:6">
      <c r="A164">
        <v>2</v>
      </c>
      <c r="B164" t="s">
        <v>159</v>
      </c>
      <c r="C164">
        <v>9</v>
      </c>
      <c r="D164" t="s">
        <v>44</v>
      </c>
      <c r="E164" t="s">
        <v>295</v>
      </c>
      <c r="F164" t="s">
        <v>246</v>
      </c>
    </row>
    <row r="165" spans="1:6">
      <c r="A165">
        <v>2</v>
      </c>
      <c r="B165" t="s">
        <v>159</v>
      </c>
      <c r="C165">
        <v>10</v>
      </c>
      <c r="D165" t="s">
        <v>296</v>
      </c>
      <c r="E165" t="s">
        <v>235</v>
      </c>
      <c r="F165" t="s">
        <v>297</v>
      </c>
    </row>
    <row r="166" spans="1:6">
      <c r="A166">
        <v>2</v>
      </c>
      <c r="B166" t="s">
        <v>159</v>
      </c>
      <c r="C166">
        <v>11</v>
      </c>
      <c r="D166" t="s">
        <v>125</v>
      </c>
      <c r="F166" t="s">
        <v>298</v>
      </c>
    </row>
    <row r="167" spans="1:6">
      <c r="A167">
        <v>2</v>
      </c>
      <c r="B167" t="s">
        <v>159</v>
      </c>
      <c r="C167">
        <v>12</v>
      </c>
      <c r="D167" t="s">
        <v>176</v>
      </c>
      <c r="E167" t="s">
        <v>299</v>
      </c>
      <c r="F167" t="s">
        <v>300</v>
      </c>
    </row>
    <row r="168" spans="1:6">
      <c r="A168">
        <v>2</v>
      </c>
      <c r="B168" t="s">
        <v>179</v>
      </c>
      <c r="C168">
        <v>1</v>
      </c>
      <c r="D168" t="s">
        <v>76</v>
      </c>
      <c r="E168" t="s">
        <v>176</v>
      </c>
      <c r="F168" t="s">
        <v>301</v>
      </c>
    </row>
    <row r="169" spans="1:6">
      <c r="A169">
        <v>2</v>
      </c>
      <c r="B169" t="s">
        <v>179</v>
      </c>
      <c r="C169">
        <v>2</v>
      </c>
      <c r="D169" t="s">
        <v>24</v>
      </c>
      <c r="E169" t="s">
        <v>29</v>
      </c>
      <c r="F169" t="s">
        <v>302</v>
      </c>
    </row>
    <row r="170" spans="1:6">
      <c r="A170">
        <v>2</v>
      </c>
      <c r="B170" t="s">
        <v>179</v>
      </c>
      <c r="C170">
        <v>3</v>
      </c>
      <c r="D170" t="s">
        <v>7</v>
      </c>
      <c r="E170" t="s">
        <v>303</v>
      </c>
      <c r="F170" t="s">
        <v>304</v>
      </c>
    </row>
    <row r="171" spans="1:6">
      <c r="A171">
        <v>2</v>
      </c>
      <c r="B171" t="s">
        <v>179</v>
      </c>
      <c r="C171">
        <v>4</v>
      </c>
      <c r="D171" t="s">
        <v>305</v>
      </c>
      <c r="E171" t="s">
        <v>32</v>
      </c>
      <c r="F171" t="s">
        <v>306</v>
      </c>
    </row>
    <row r="172" spans="1:6">
      <c r="A172">
        <v>2</v>
      </c>
      <c r="B172" t="s">
        <v>179</v>
      </c>
      <c r="C172">
        <v>5</v>
      </c>
      <c r="D172" t="s">
        <v>7</v>
      </c>
      <c r="E172" t="s">
        <v>271</v>
      </c>
      <c r="F172" t="s">
        <v>307</v>
      </c>
    </row>
    <row r="173" spans="1:6">
      <c r="A173">
        <v>2</v>
      </c>
      <c r="B173" t="s">
        <v>179</v>
      </c>
      <c r="C173">
        <v>6</v>
      </c>
      <c r="D173" t="s">
        <v>16</v>
      </c>
      <c r="E173" t="s">
        <v>149</v>
      </c>
      <c r="F173" t="s">
        <v>308</v>
      </c>
    </row>
    <row r="174" spans="1:6">
      <c r="A174">
        <v>2</v>
      </c>
      <c r="B174" t="s">
        <v>179</v>
      </c>
      <c r="C174">
        <v>7</v>
      </c>
      <c r="D174" t="s">
        <v>143</v>
      </c>
      <c r="E174" t="s">
        <v>21</v>
      </c>
      <c r="F174" t="s">
        <v>309</v>
      </c>
    </row>
    <row r="175" spans="1:6">
      <c r="A175">
        <v>2</v>
      </c>
      <c r="B175" t="s">
        <v>179</v>
      </c>
      <c r="C175">
        <v>8</v>
      </c>
      <c r="D175" t="s">
        <v>103</v>
      </c>
      <c r="F175" t="s">
        <v>310</v>
      </c>
    </row>
    <row r="176" spans="1:6">
      <c r="A176">
        <v>2</v>
      </c>
      <c r="B176" t="s">
        <v>179</v>
      </c>
      <c r="C176">
        <v>9</v>
      </c>
      <c r="D176" t="s">
        <v>101</v>
      </c>
      <c r="E176" t="s">
        <v>139</v>
      </c>
      <c r="F176" t="s">
        <v>311</v>
      </c>
    </row>
    <row r="177" spans="1:6">
      <c r="A177">
        <v>2</v>
      </c>
      <c r="B177" t="s">
        <v>179</v>
      </c>
      <c r="C177">
        <v>10</v>
      </c>
      <c r="D177" t="s">
        <v>192</v>
      </c>
      <c r="E177" t="s">
        <v>24</v>
      </c>
      <c r="F177" t="s">
        <v>312</v>
      </c>
    </row>
    <row r="178" spans="1:6">
      <c r="A178">
        <v>2</v>
      </c>
      <c r="B178" t="s">
        <v>179</v>
      </c>
      <c r="C178">
        <v>11</v>
      </c>
      <c r="D178" t="s">
        <v>210</v>
      </c>
      <c r="E178" t="s">
        <v>7</v>
      </c>
      <c r="F178" t="s">
        <v>9</v>
      </c>
    </row>
    <row r="179" spans="1:6">
      <c r="A179">
        <v>2</v>
      </c>
      <c r="B179" t="s">
        <v>179</v>
      </c>
      <c r="C179">
        <v>12</v>
      </c>
      <c r="D179" t="s">
        <v>32</v>
      </c>
      <c r="E179" t="s">
        <v>137</v>
      </c>
      <c r="F179" t="s">
        <v>313</v>
      </c>
    </row>
    <row r="180" spans="1:6">
      <c r="A180">
        <v>2</v>
      </c>
      <c r="B180" t="s">
        <v>179</v>
      </c>
      <c r="C180">
        <v>13</v>
      </c>
      <c r="D180" t="s">
        <v>198</v>
      </c>
      <c r="F180" t="s">
        <v>314</v>
      </c>
    </row>
    <row r="181" spans="1:6">
      <c r="A181">
        <v>2</v>
      </c>
      <c r="B181" t="s">
        <v>179</v>
      </c>
      <c r="C181">
        <v>14</v>
      </c>
      <c r="D181" t="s">
        <v>176</v>
      </c>
      <c r="F181" t="s">
        <v>315</v>
      </c>
    </row>
    <row r="182" spans="1:6">
      <c r="A182">
        <v>3</v>
      </c>
      <c r="B182" t="s">
        <v>6</v>
      </c>
      <c r="C182">
        <v>1</v>
      </c>
      <c r="D182" t="s">
        <v>133</v>
      </c>
      <c r="E182" t="s">
        <v>125</v>
      </c>
      <c r="F182" t="s">
        <v>316</v>
      </c>
    </row>
    <row r="183" spans="1:6">
      <c r="A183">
        <v>3</v>
      </c>
      <c r="B183" t="s">
        <v>6</v>
      </c>
      <c r="C183">
        <v>2</v>
      </c>
      <c r="D183" t="s">
        <v>28</v>
      </c>
      <c r="E183" t="s">
        <v>35</v>
      </c>
      <c r="F183" t="s">
        <v>317</v>
      </c>
    </row>
    <row r="184" spans="1:6">
      <c r="A184">
        <v>3</v>
      </c>
      <c r="B184" t="s">
        <v>6</v>
      </c>
      <c r="C184">
        <v>3</v>
      </c>
      <c r="D184" t="s">
        <v>125</v>
      </c>
      <c r="E184" t="s">
        <v>32</v>
      </c>
      <c r="F184" t="s">
        <v>318</v>
      </c>
    </row>
    <row r="185" spans="1:6">
      <c r="A185">
        <v>3</v>
      </c>
      <c r="B185" t="s">
        <v>6</v>
      </c>
      <c r="C185">
        <v>4</v>
      </c>
      <c r="D185" t="s">
        <v>99</v>
      </c>
      <c r="F185" t="s">
        <v>319</v>
      </c>
    </row>
    <row r="186" spans="1:6">
      <c r="A186">
        <v>3</v>
      </c>
      <c r="B186" t="s">
        <v>6</v>
      </c>
      <c r="C186">
        <v>5</v>
      </c>
      <c r="D186" t="s">
        <v>11</v>
      </c>
      <c r="E186" t="s">
        <v>24</v>
      </c>
      <c r="F186" t="s">
        <v>320</v>
      </c>
    </row>
    <row r="187" spans="1:6">
      <c r="A187">
        <v>3</v>
      </c>
      <c r="B187" t="s">
        <v>6</v>
      </c>
      <c r="C187">
        <v>6</v>
      </c>
      <c r="D187" t="s">
        <v>84</v>
      </c>
      <c r="E187" t="s">
        <v>200</v>
      </c>
      <c r="F187" t="s">
        <v>321</v>
      </c>
    </row>
    <row r="188" spans="1:6">
      <c r="A188">
        <v>3</v>
      </c>
      <c r="B188" t="s">
        <v>6</v>
      </c>
      <c r="C188">
        <v>7</v>
      </c>
      <c r="D188" t="s">
        <v>8</v>
      </c>
      <c r="E188" t="s">
        <v>84</v>
      </c>
      <c r="F188" t="s">
        <v>136</v>
      </c>
    </row>
    <row r="189" spans="1:6">
      <c r="A189">
        <v>3</v>
      </c>
      <c r="B189" t="s">
        <v>6</v>
      </c>
      <c r="C189">
        <v>8</v>
      </c>
      <c r="D189" t="s">
        <v>133</v>
      </c>
      <c r="E189" t="s">
        <v>137</v>
      </c>
      <c r="F189" t="s">
        <v>322</v>
      </c>
    </row>
    <row r="190" spans="1:6">
      <c r="A190">
        <v>3</v>
      </c>
      <c r="B190" t="s">
        <v>6</v>
      </c>
      <c r="C190">
        <v>9</v>
      </c>
      <c r="D190" t="s">
        <v>23</v>
      </c>
      <c r="E190" t="s">
        <v>49</v>
      </c>
      <c r="F190" t="s">
        <v>323</v>
      </c>
    </row>
    <row r="191" spans="1:6">
      <c r="A191">
        <v>3</v>
      </c>
      <c r="B191" t="s">
        <v>6</v>
      </c>
      <c r="C191">
        <v>10</v>
      </c>
      <c r="D191" t="s">
        <v>188</v>
      </c>
      <c r="E191" t="s">
        <v>125</v>
      </c>
      <c r="F191" t="s">
        <v>324</v>
      </c>
    </row>
    <row r="192" spans="1:6">
      <c r="A192">
        <v>3</v>
      </c>
      <c r="B192" t="s">
        <v>6</v>
      </c>
      <c r="C192">
        <v>11</v>
      </c>
      <c r="D192" t="s">
        <v>198</v>
      </c>
      <c r="F192" t="s">
        <v>325</v>
      </c>
    </row>
    <row r="193" spans="1:6">
      <c r="A193">
        <v>3</v>
      </c>
      <c r="B193" t="s">
        <v>6</v>
      </c>
      <c r="C193">
        <v>12</v>
      </c>
      <c r="D193" t="s">
        <v>38</v>
      </c>
      <c r="E193" t="s">
        <v>35</v>
      </c>
      <c r="F193" t="s">
        <v>326</v>
      </c>
    </row>
    <row r="194" spans="1:6">
      <c r="A194">
        <v>3</v>
      </c>
      <c r="B194" t="s">
        <v>6</v>
      </c>
      <c r="C194">
        <v>13</v>
      </c>
      <c r="D194" t="s">
        <v>76</v>
      </c>
      <c r="F194" t="s">
        <v>327</v>
      </c>
    </row>
    <row r="195" spans="1:6">
      <c r="A195">
        <v>3</v>
      </c>
      <c r="B195" t="s">
        <v>6</v>
      </c>
      <c r="C195">
        <v>14</v>
      </c>
      <c r="D195" t="s">
        <v>257</v>
      </c>
      <c r="E195" t="s">
        <v>96</v>
      </c>
      <c r="F195" t="s">
        <v>328</v>
      </c>
    </row>
    <row r="196" spans="1:6">
      <c r="A196">
        <v>3</v>
      </c>
      <c r="B196" t="s">
        <v>83</v>
      </c>
      <c r="C196">
        <v>1</v>
      </c>
      <c r="D196" t="s">
        <v>12</v>
      </c>
      <c r="F196" t="s">
        <v>329</v>
      </c>
    </row>
    <row r="197" spans="1:6">
      <c r="A197">
        <v>3</v>
      </c>
      <c r="B197" t="s">
        <v>83</v>
      </c>
      <c r="C197">
        <v>2</v>
      </c>
      <c r="D197" t="s">
        <v>86</v>
      </c>
      <c r="E197" t="s">
        <v>56</v>
      </c>
      <c r="F197" t="s">
        <v>330</v>
      </c>
    </row>
    <row r="198" spans="1:6">
      <c r="A198">
        <v>3</v>
      </c>
      <c r="B198" t="s">
        <v>83</v>
      </c>
      <c r="C198">
        <v>3</v>
      </c>
      <c r="D198" t="s">
        <v>32</v>
      </c>
      <c r="E198" t="s">
        <v>133</v>
      </c>
      <c r="F198" t="s">
        <v>331</v>
      </c>
    </row>
    <row r="199" spans="1:6">
      <c r="A199">
        <v>3</v>
      </c>
      <c r="B199" t="s">
        <v>83</v>
      </c>
      <c r="C199">
        <v>4</v>
      </c>
      <c r="D199" t="s">
        <v>332</v>
      </c>
      <c r="E199" t="s">
        <v>38</v>
      </c>
      <c r="F199" t="s">
        <v>333</v>
      </c>
    </row>
    <row r="200" spans="1:6">
      <c r="A200">
        <v>3</v>
      </c>
      <c r="B200" t="s">
        <v>83</v>
      </c>
      <c r="C200">
        <v>5</v>
      </c>
      <c r="D200" t="s">
        <v>334</v>
      </c>
      <c r="E200" t="s">
        <v>165</v>
      </c>
      <c r="F200" t="s">
        <v>335</v>
      </c>
    </row>
    <row r="201" spans="1:6">
      <c r="A201">
        <v>3</v>
      </c>
      <c r="B201" t="s">
        <v>83</v>
      </c>
      <c r="C201">
        <v>6</v>
      </c>
      <c r="D201" t="s">
        <v>38</v>
      </c>
      <c r="E201" t="s">
        <v>13</v>
      </c>
      <c r="F201" t="s">
        <v>98</v>
      </c>
    </row>
    <row r="202" spans="1:6">
      <c r="A202">
        <v>3</v>
      </c>
      <c r="B202" t="s">
        <v>83</v>
      </c>
      <c r="C202">
        <v>7</v>
      </c>
      <c r="D202" t="s">
        <v>96</v>
      </c>
      <c r="E202" t="s">
        <v>210</v>
      </c>
      <c r="F202" t="s">
        <v>336</v>
      </c>
    </row>
    <row r="203" spans="1:6">
      <c r="A203">
        <v>3</v>
      </c>
      <c r="B203" t="s">
        <v>83</v>
      </c>
      <c r="C203">
        <v>8</v>
      </c>
      <c r="D203" t="s">
        <v>116</v>
      </c>
      <c r="F203" t="s">
        <v>337</v>
      </c>
    </row>
    <row r="204" spans="1:6">
      <c r="A204">
        <v>3</v>
      </c>
      <c r="B204" t="s">
        <v>83</v>
      </c>
      <c r="C204">
        <v>9</v>
      </c>
      <c r="D204" t="s">
        <v>235</v>
      </c>
      <c r="E204" t="s">
        <v>7</v>
      </c>
      <c r="F204" t="s">
        <v>338</v>
      </c>
    </row>
    <row r="205" spans="1:6">
      <c r="A205">
        <v>3</v>
      </c>
      <c r="B205" t="s">
        <v>83</v>
      </c>
      <c r="C205">
        <v>10</v>
      </c>
      <c r="D205" t="s">
        <v>133</v>
      </c>
      <c r="E205" t="s">
        <v>32</v>
      </c>
      <c r="F205" t="s">
        <v>339</v>
      </c>
    </row>
    <row r="206" spans="1:6">
      <c r="A206">
        <v>3</v>
      </c>
      <c r="B206" t="s">
        <v>83</v>
      </c>
      <c r="C206">
        <v>11</v>
      </c>
      <c r="D206" t="s">
        <v>133</v>
      </c>
      <c r="F206" t="s">
        <v>340</v>
      </c>
    </row>
    <row r="207" spans="1:6">
      <c r="A207">
        <v>3</v>
      </c>
      <c r="B207" t="s">
        <v>83</v>
      </c>
      <c r="C207">
        <v>12</v>
      </c>
      <c r="D207" t="s">
        <v>341</v>
      </c>
      <c r="E207" t="s">
        <v>125</v>
      </c>
      <c r="F207" t="s">
        <v>342</v>
      </c>
    </row>
    <row r="208" spans="1:6">
      <c r="A208">
        <v>3</v>
      </c>
      <c r="B208" t="s">
        <v>83</v>
      </c>
      <c r="C208">
        <v>13</v>
      </c>
      <c r="D208" t="s">
        <v>28</v>
      </c>
      <c r="E208" t="s">
        <v>343</v>
      </c>
      <c r="F208" t="s">
        <v>344</v>
      </c>
    </row>
    <row r="209" spans="1:6">
      <c r="A209">
        <v>3</v>
      </c>
      <c r="B209" t="s">
        <v>83</v>
      </c>
      <c r="C209">
        <v>14</v>
      </c>
      <c r="D209" t="s">
        <v>152</v>
      </c>
      <c r="E209" t="s">
        <v>60</v>
      </c>
      <c r="F209" t="s">
        <v>346</v>
      </c>
    </row>
    <row r="210" spans="1:6">
      <c r="A210">
        <v>3</v>
      </c>
      <c r="B210" t="s">
        <v>50</v>
      </c>
      <c r="C210">
        <v>1</v>
      </c>
      <c r="D210" t="s">
        <v>12</v>
      </c>
      <c r="F210" t="s">
        <v>347</v>
      </c>
    </row>
    <row r="211" spans="1:6">
      <c r="A211">
        <v>3</v>
      </c>
      <c r="B211" t="s">
        <v>50</v>
      </c>
      <c r="C211">
        <v>2</v>
      </c>
      <c r="D211" t="s">
        <v>8</v>
      </c>
      <c r="E211" t="s">
        <v>13</v>
      </c>
      <c r="F211" t="s">
        <v>348</v>
      </c>
    </row>
    <row r="212" spans="1:6">
      <c r="A212">
        <v>3</v>
      </c>
      <c r="B212" t="s">
        <v>50</v>
      </c>
      <c r="C212">
        <v>3</v>
      </c>
      <c r="D212" t="s">
        <v>80</v>
      </c>
      <c r="F212" t="s">
        <v>81</v>
      </c>
    </row>
    <row r="213" spans="1:6">
      <c r="A213">
        <v>3</v>
      </c>
      <c r="B213" t="s">
        <v>50</v>
      </c>
      <c r="C213">
        <v>4</v>
      </c>
      <c r="D213" t="s">
        <v>79</v>
      </c>
      <c r="E213" t="s">
        <v>130</v>
      </c>
      <c r="F213" t="s">
        <v>349</v>
      </c>
    </row>
    <row r="214" spans="1:6">
      <c r="A214">
        <v>3</v>
      </c>
      <c r="B214" t="s">
        <v>50</v>
      </c>
      <c r="C214">
        <v>5</v>
      </c>
      <c r="D214" t="s">
        <v>84</v>
      </c>
      <c r="E214" t="s">
        <v>38</v>
      </c>
      <c r="F214" t="s">
        <v>350</v>
      </c>
    </row>
    <row r="215" spans="1:6">
      <c r="A215">
        <v>3</v>
      </c>
      <c r="B215" t="s">
        <v>50</v>
      </c>
      <c r="C215">
        <v>6</v>
      </c>
      <c r="D215" t="s">
        <v>133</v>
      </c>
      <c r="E215" t="s">
        <v>79</v>
      </c>
      <c r="F215" t="s">
        <v>351</v>
      </c>
    </row>
    <row r="216" spans="1:6">
      <c r="A216">
        <v>3</v>
      </c>
      <c r="B216" t="s">
        <v>50</v>
      </c>
      <c r="C216">
        <v>7</v>
      </c>
      <c r="D216" t="s">
        <v>62</v>
      </c>
      <c r="E216" t="s">
        <v>80</v>
      </c>
      <c r="F216" t="s">
        <v>352</v>
      </c>
    </row>
    <row r="217" spans="1:6">
      <c r="A217">
        <v>3</v>
      </c>
      <c r="B217" t="s">
        <v>50</v>
      </c>
      <c r="C217">
        <v>8</v>
      </c>
      <c r="D217" t="s">
        <v>202</v>
      </c>
      <c r="E217" t="s">
        <v>96</v>
      </c>
      <c r="F217" t="s">
        <v>353</v>
      </c>
    </row>
    <row r="218" spans="1:6">
      <c r="A218">
        <v>3</v>
      </c>
      <c r="B218" t="s">
        <v>50</v>
      </c>
      <c r="C218">
        <v>9</v>
      </c>
      <c r="D218" t="s">
        <v>192</v>
      </c>
      <c r="E218" t="s">
        <v>137</v>
      </c>
      <c r="F218" t="s">
        <v>354</v>
      </c>
    </row>
    <row r="219" spans="1:6">
      <c r="A219">
        <v>3</v>
      </c>
      <c r="B219" t="s">
        <v>50</v>
      </c>
      <c r="C219">
        <v>10</v>
      </c>
      <c r="D219" t="s">
        <v>355</v>
      </c>
      <c r="E219" t="s">
        <v>51</v>
      </c>
      <c r="F219" t="s">
        <v>356</v>
      </c>
    </row>
    <row r="220" spans="1:6">
      <c r="A220">
        <v>3</v>
      </c>
      <c r="B220" t="s">
        <v>50</v>
      </c>
      <c r="C220">
        <v>11</v>
      </c>
      <c r="D220" t="s">
        <v>58</v>
      </c>
      <c r="E220" t="s">
        <v>44</v>
      </c>
      <c r="F220" t="s">
        <v>357</v>
      </c>
    </row>
    <row r="221" spans="1:6">
      <c r="A221">
        <v>3</v>
      </c>
      <c r="B221" t="s">
        <v>50</v>
      </c>
      <c r="C221">
        <v>12</v>
      </c>
      <c r="D221" t="s">
        <v>107</v>
      </c>
      <c r="E221" t="s">
        <v>225</v>
      </c>
      <c r="F221" t="s">
        <v>358</v>
      </c>
    </row>
    <row r="222" spans="1:6">
      <c r="A222">
        <v>3</v>
      </c>
      <c r="B222" t="s">
        <v>50</v>
      </c>
      <c r="C222">
        <v>13</v>
      </c>
      <c r="D222" t="s">
        <v>229</v>
      </c>
      <c r="E222" t="s">
        <v>54</v>
      </c>
      <c r="F222" t="s">
        <v>359</v>
      </c>
    </row>
    <row r="223" spans="1:6">
      <c r="A223">
        <v>3</v>
      </c>
      <c r="B223" t="s">
        <v>50</v>
      </c>
      <c r="C223">
        <v>14</v>
      </c>
      <c r="D223" t="s">
        <v>7</v>
      </c>
      <c r="E223" t="s">
        <v>109</v>
      </c>
      <c r="F223" t="s">
        <v>158</v>
      </c>
    </row>
    <row r="224" spans="1:6">
      <c r="A224">
        <v>3</v>
      </c>
      <c r="B224" t="s">
        <v>111</v>
      </c>
      <c r="C224">
        <v>1</v>
      </c>
      <c r="D224" t="s">
        <v>96</v>
      </c>
      <c r="E224" t="s">
        <v>237</v>
      </c>
      <c r="F224" t="s">
        <v>285</v>
      </c>
    </row>
    <row r="225" spans="1:6">
      <c r="A225">
        <v>3</v>
      </c>
      <c r="B225" t="s">
        <v>111</v>
      </c>
      <c r="C225">
        <v>2</v>
      </c>
      <c r="D225" t="s">
        <v>178</v>
      </c>
      <c r="F225" t="s">
        <v>360</v>
      </c>
    </row>
    <row r="226" spans="1:6">
      <c r="A226">
        <v>3</v>
      </c>
      <c r="B226" t="s">
        <v>111</v>
      </c>
      <c r="C226">
        <v>3</v>
      </c>
      <c r="D226" t="s">
        <v>7</v>
      </c>
      <c r="E226" t="s">
        <v>90</v>
      </c>
      <c r="F226" t="s">
        <v>361</v>
      </c>
    </row>
    <row r="227" spans="1:6">
      <c r="A227">
        <v>3</v>
      </c>
      <c r="B227" t="s">
        <v>111</v>
      </c>
      <c r="C227">
        <v>4</v>
      </c>
      <c r="D227" t="s">
        <v>362</v>
      </c>
      <c r="E227" t="s">
        <v>271</v>
      </c>
      <c r="F227" t="s">
        <v>363</v>
      </c>
    </row>
    <row r="228" spans="1:6">
      <c r="A228">
        <v>3</v>
      </c>
      <c r="B228" t="s">
        <v>111</v>
      </c>
      <c r="C228">
        <v>5</v>
      </c>
      <c r="D228" t="s">
        <v>280</v>
      </c>
      <c r="E228" t="s">
        <v>24</v>
      </c>
      <c r="F228" t="s">
        <v>364</v>
      </c>
    </row>
    <row r="229" spans="1:6">
      <c r="A229">
        <v>3</v>
      </c>
      <c r="B229" t="s">
        <v>111</v>
      </c>
      <c r="C229">
        <v>6</v>
      </c>
      <c r="D229" t="s">
        <v>7</v>
      </c>
      <c r="E229" t="s">
        <v>35</v>
      </c>
      <c r="F229" t="s">
        <v>365</v>
      </c>
    </row>
    <row r="230" spans="1:6">
      <c r="A230">
        <v>3</v>
      </c>
      <c r="B230" t="s">
        <v>111</v>
      </c>
      <c r="C230">
        <v>7</v>
      </c>
      <c r="D230" t="s">
        <v>133</v>
      </c>
      <c r="E230" t="s">
        <v>103</v>
      </c>
      <c r="F230" t="s">
        <v>366</v>
      </c>
    </row>
    <row r="231" spans="1:6">
      <c r="A231">
        <v>3</v>
      </c>
      <c r="B231" t="s">
        <v>111</v>
      </c>
      <c r="C231">
        <v>8</v>
      </c>
      <c r="D231" t="s">
        <v>12</v>
      </c>
      <c r="F231" t="s">
        <v>367</v>
      </c>
    </row>
    <row r="232" spans="1:6">
      <c r="A232">
        <v>3</v>
      </c>
      <c r="B232" t="s">
        <v>111</v>
      </c>
      <c r="C232">
        <v>9</v>
      </c>
      <c r="D232" t="s">
        <v>368</v>
      </c>
      <c r="E232" t="s">
        <v>369</v>
      </c>
      <c r="F232" t="s">
        <v>266</v>
      </c>
    </row>
    <row r="233" spans="1:6">
      <c r="A233">
        <v>3</v>
      </c>
      <c r="B233" t="s">
        <v>111</v>
      </c>
      <c r="C233">
        <v>10</v>
      </c>
      <c r="D233" t="s">
        <v>125</v>
      </c>
      <c r="E233" t="s">
        <v>24</v>
      </c>
      <c r="F233" t="s">
        <v>371</v>
      </c>
    </row>
    <row r="234" spans="1:6">
      <c r="A234">
        <v>3</v>
      </c>
      <c r="B234" t="s">
        <v>111</v>
      </c>
      <c r="C234">
        <v>11</v>
      </c>
      <c r="D234" t="s">
        <v>76</v>
      </c>
      <c r="E234" t="s">
        <v>332</v>
      </c>
      <c r="F234" t="s">
        <v>372</v>
      </c>
    </row>
    <row r="235" spans="1:6">
      <c r="A235">
        <v>3</v>
      </c>
      <c r="B235" t="s">
        <v>111</v>
      </c>
      <c r="C235">
        <v>12</v>
      </c>
      <c r="D235" t="s">
        <v>370</v>
      </c>
      <c r="E235" t="s">
        <v>125</v>
      </c>
      <c r="F235" t="s">
        <v>373</v>
      </c>
    </row>
    <row r="236" spans="1:6">
      <c r="A236">
        <v>3</v>
      </c>
      <c r="B236" t="s">
        <v>111</v>
      </c>
      <c r="C236">
        <v>13</v>
      </c>
      <c r="D236" t="s">
        <v>374</v>
      </c>
      <c r="E236" t="s">
        <v>210</v>
      </c>
      <c r="F236" t="s">
        <v>375</v>
      </c>
    </row>
    <row r="237" spans="1:6">
      <c r="A237">
        <v>3</v>
      </c>
      <c r="B237" t="s">
        <v>135</v>
      </c>
      <c r="C237">
        <v>1</v>
      </c>
      <c r="D237" t="s">
        <v>10</v>
      </c>
      <c r="F237" t="s">
        <v>376</v>
      </c>
    </row>
    <row r="238" spans="1:6">
      <c r="A238">
        <v>3</v>
      </c>
      <c r="B238" t="s">
        <v>135</v>
      </c>
      <c r="C238">
        <v>2</v>
      </c>
      <c r="D238" t="s">
        <v>118</v>
      </c>
      <c r="F238" t="s">
        <v>378</v>
      </c>
    </row>
    <row r="239" spans="1:6">
      <c r="A239">
        <v>3</v>
      </c>
      <c r="B239" t="s">
        <v>135</v>
      </c>
      <c r="C239">
        <v>3</v>
      </c>
      <c r="D239" t="s">
        <v>21</v>
      </c>
      <c r="E239" t="s">
        <v>42</v>
      </c>
      <c r="F239" t="s">
        <v>379</v>
      </c>
    </row>
    <row r="240" spans="1:6">
      <c r="A240">
        <v>3</v>
      </c>
      <c r="B240" t="s">
        <v>135</v>
      </c>
      <c r="C240">
        <v>4</v>
      </c>
      <c r="D240" t="s">
        <v>38</v>
      </c>
      <c r="F240" t="s">
        <v>380</v>
      </c>
    </row>
    <row r="241" spans="1:6">
      <c r="A241">
        <v>3</v>
      </c>
      <c r="B241" t="s">
        <v>135</v>
      </c>
      <c r="C241">
        <v>5</v>
      </c>
      <c r="D241" t="s">
        <v>79</v>
      </c>
      <c r="E241" t="s">
        <v>207</v>
      </c>
      <c r="F241" t="s">
        <v>381</v>
      </c>
    </row>
    <row r="242" spans="1:6">
      <c r="A242">
        <v>3</v>
      </c>
      <c r="B242" t="s">
        <v>135</v>
      </c>
      <c r="C242">
        <v>6</v>
      </c>
      <c r="D242" t="s">
        <v>151</v>
      </c>
      <c r="F242" t="s">
        <v>382</v>
      </c>
    </row>
    <row r="243" spans="1:6">
      <c r="A243">
        <v>3</v>
      </c>
      <c r="B243" t="s">
        <v>135</v>
      </c>
      <c r="C243">
        <v>7</v>
      </c>
      <c r="D243" t="s">
        <v>176</v>
      </c>
      <c r="E243" t="s">
        <v>49</v>
      </c>
      <c r="F243" t="s">
        <v>314</v>
      </c>
    </row>
    <row r="244" spans="1:6">
      <c r="A244">
        <v>3</v>
      </c>
      <c r="B244" t="s">
        <v>135</v>
      </c>
      <c r="C244">
        <v>8</v>
      </c>
      <c r="D244" t="s">
        <v>13</v>
      </c>
      <c r="E244" t="s">
        <v>49</v>
      </c>
      <c r="F244" t="s">
        <v>383</v>
      </c>
    </row>
    <row r="245" spans="1:6">
      <c r="A245">
        <v>3</v>
      </c>
      <c r="B245" t="s">
        <v>135</v>
      </c>
      <c r="C245">
        <v>9</v>
      </c>
      <c r="D245" t="s">
        <v>96</v>
      </c>
      <c r="E245" t="s">
        <v>271</v>
      </c>
      <c r="F245" t="s">
        <v>384</v>
      </c>
    </row>
    <row r="246" spans="1:6">
      <c r="A246">
        <v>3</v>
      </c>
      <c r="B246" t="s">
        <v>135</v>
      </c>
      <c r="C246">
        <v>10</v>
      </c>
      <c r="D246" t="s">
        <v>385</v>
      </c>
      <c r="E246" t="s">
        <v>41</v>
      </c>
      <c r="F246" t="s">
        <v>136</v>
      </c>
    </row>
    <row r="247" spans="1:6">
      <c r="A247">
        <v>3</v>
      </c>
      <c r="B247" t="s">
        <v>135</v>
      </c>
      <c r="C247">
        <v>11</v>
      </c>
      <c r="D247" t="s">
        <v>116</v>
      </c>
      <c r="F247" t="s">
        <v>81</v>
      </c>
    </row>
    <row r="248" spans="1:6">
      <c r="A248">
        <v>3</v>
      </c>
      <c r="B248" t="s">
        <v>135</v>
      </c>
      <c r="C248">
        <v>12</v>
      </c>
      <c r="D248" t="s">
        <v>29</v>
      </c>
      <c r="E248" t="s">
        <v>142</v>
      </c>
      <c r="F248" t="s">
        <v>386</v>
      </c>
    </row>
    <row r="249" spans="1:6">
      <c r="A249">
        <v>3</v>
      </c>
      <c r="B249" t="s">
        <v>135</v>
      </c>
      <c r="C249">
        <v>13</v>
      </c>
      <c r="D249" t="s">
        <v>152</v>
      </c>
      <c r="E249" t="s">
        <v>130</v>
      </c>
      <c r="F249" t="s">
        <v>387</v>
      </c>
    </row>
    <row r="250" spans="1:6">
      <c r="A250">
        <v>3</v>
      </c>
      <c r="B250" t="s">
        <v>135</v>
      </c>
      <c r="C250">
        <v>14</v>
      </c>
      <c r="D250" t="s">
        <v>49</v>
      </c>
      <c r="E250" t="s">
        <v>15</v>
      </c>
      <c r="F250" t="s">
        <v>388</v>
      </c>
    </row>
    <row r="251" spans="1:6">
      <c r="A251">
        <v>3</v>
      </c>
      <c r="B251" t="s">
        <v>159</v>
      </c>
      <c r="C251">
        <v>1</v>
      </c>
      <c r="D251" t="s">
        <v>21</v>
      </c>
      <c r="E251" t="s">
        <v>186</v>
      </c>
      <c r="F251" t="s">
        <v>126</v>
      </c>
    </row>
    <row r="252" spans="1:6">
      <c r="A252">
        <v>3</v>
      </c>
      <c r="B252" t="s">
        <v>159</v>
      </c>
      <c r="C252">
        <v>2</v>
      </c>
      <c r="D252" t="s">
        <v>21</v>
      </c>
      <c r="E252" t="s">
        <v>200</v>
      </c>
      <c r="F252" t="s">
        <v>389</v>
      </c>
    </row>
    <row r="253" spans="1:6">
      <c r="A253">
        <v>3</v>
      </c>
      <c r="B253" t="s">
        <v>159</v>
      </c>
      <c r="C253">
        <v>2</v>
      </c>
      <c r="D253" t="s">
        <v>21</v>
      </c>
      <c r="E253" t="s">
        <v>200</v>
      </c>
      <c r="F253" t="s">
        <v>389</v>
      </c>
    </row>
    <row r="254" spans="1:6">
      <c r="A254">
        <v>3</v>
      </c>
      <c r="B254" t="s">
        <v>159</v>
      </c>
      <c r="C254">
        <v>3</v>
      </c>
      <c r="D254" t="s">
        <v>362</v>
      </c>
      <c r="E254" t="s">
        <v>7</v>
      </c>
      <c r="F254" t="s">
        <v>390</v>
      </c>
    </row>
    <row r="255" spans="1:6">
      <c r="A255">
        <v>3</v>
      </c>
      <c r="B255" t="s">
        <v>159</v>
      </c>
      <c r="C255">
        <v>4</v>
      </c>
      <c r="D255" t="s">
        <v>44</v>
      </c>
      <c r="E255" t="s">
        <v>68</v>
      </c>
      <c r="F255" t="s">
        <v>391</v>
      </c>
    </row>
    <row r="256" spans="1:6">
      <c r="A256">
        <v>3</v>
      </c>
      <c r="B256" t="s">
        <v>159</v>
      </c>
      <c r="C256">
        <v>5</v>
      </c>
      <c r="D256" t="s">
        <v>107</v>
      </c>
      <c r="E256" t="s">
        <v>24</v>
      </c>
      <c r="F256" t="s">
        <v>392</v>
      </c>
    </row>
    <row r="257" spans="1:6">
      <c r="A257">
        <v>3</v>
      </c>
      <c r="B257" t="s">
        <v>159</v>
      </c>
      <c r="C257">
        <v>6</v>
      </c>
      <c r="D257" t="s">
        <v>96</v>
      </c>
      <c r="E257" t="s">
        <v>35</v>
      </c>
      <c r="F257" t="s">
        <v>393</v>
      </c>
    </row>
    <row r="258" spans="1:6">
      <c r="A258">
        <v>3</v>
      </c>
      <c r="B258" t="s">
        <v>159</v>
      </c>
      <c r="C258">
        <v>7</v>
      </c>
      <c r="D258" t="s">
        <v>44</v>
      </c>
      <c r="E258" t="s">
        <v>24</v>
      </c>
      <c r="F258" t="s">
        <v>394</v>
      </c>
    </row>
    <row r="259" spans="1:6">
      <c r="A259">
        <v>3</v>
      </c>
      <c r="B259" t="s">
        <v>159</v>
      </c>
      <c r="C259">
        <v>8</v>
      </c>
      <c r="D259" t="s">
        <v>232</v>
      </c>
      <c r="F259" t="s">
        <v>395</v>
      </c>
    </row>
    <row r="260" spans="1:6">
      <c r="A260">
        <v>3</v>
      </c>
      <c r="B260" t="s">
        <v>159</v>
      </c>
      <c r="C260">
        <v>9</v>
      </c>
      <c r="D260" t="s">
        <v>73</v>
      </c>
      <c r="E260" t="s">
        <v>396</v>
      </c>
      <c r="F260" t="s">
        <v>397</v>
      </c>
    </row>
    <row r="261" spans="1:6">
      <c r="A261">
        <v>3</v>
      </c>
      <c r="B261" t="s">
        <v>159</v>
      </c>
      <c r="C261">
        <v>10</v>
      </c>
      <c r="D261" t="s">
        <v>107</v>
      </c>
      <c r="E261" t="s">
        <v>87</v>
      </c>
      <c r="F261" t="s">
        <v>244</v>
      </c>
    </row>
    <row r="262" spans="1:6">
      <c r="A262">
        <v>3</v>
      </c>
      <c r="B262" t="s">
        <v>159</v>
      </c>
      <c r="C262">
        <v>11</v>
      </c>
      <c r="D262" t="s">
        <v>257</v>
      </c>
      <c r="E262" t="s">
        <v>61</v>
      </c>
      <c r="F262" t="s">
        <v>398</v>
      </c>
    </row>
    <row r="263" spans="1:6">
      <c r="A263">
        <v>3</v>
      </c>
      <c r="B263" t="s">
        <v>159</v>
      </c>
      <c r="C263">
        <v>12</v>
      </c>
      <c r="D263" t="s">
        <v>90</v>
      </c>
      <c r="E263" t="s">
        <v>186</v>
      </c>
      <c r="F263" t="s">
        <v>359</v>
      </c>
    </row>
    <row r="264" spans="1:6">
      <c r="A264">
        <v>3</v>
      </c>
      <c r="B264" t="s">
        <v>179</v>
      </c>
      <c r="C264">
        <v>1</v>
      </c>
      <c r="D264" t="s">
        <v>374</v>
      </c>
      <c r="F264" t="s">
        <v>379</v>
      </c>
    </row>
    <row r="265" spans="1:6">
      <c r="A265">
        <v>3</v>
      </c>
      <c r="B265" t="s">
        <v>179</v>
      </c>
      <c r="C265">
        <v>2</v>
      </c>
      <c r="D265" t="s">
        <v>162</v>
      </c>
      <c r="E265" t="s">
        <v>89</v>
      </c>
      <c r="F265" t="s">
        <v>399</v>
      </c>
    </row>
    <row r="266" spans="1:6">
      <c r="A266">
        <v>3</v>
      </c>
      <c r="B266" t="s">
        <v>179</v>
      </c>
      <c r="C266">
        <v>3</v>
      </c>
      <c r="D266" t="s">
        <v>127</v>
      </c>
      <c r="F266" t="s">
        <v>301</v>
      </c>
    </row>
    <row r="267" spans="1:6">
      <c r="A267">
        <v>3</v>
      </c>
      <c r="B267" t="s">
        <v>179</v>
      </c>
      <c r="C267">
        <v>4</v>
      </c>
      <c r="D267" t="s">
        <v>10</v>
      </c>
      <c r="E267" t="s">
        <v>170</v>
      </c>
      <c r="F267" t="s">
        <v>400</v>
      </c>
    </row>
    <row r="268" spans="1:6">
      <c r="A268">
        <v>3</v>
      </c>
      <c r="B268" t="s">
        <v>179</v>
      </c>
      <c r="C268">
        <v>5</v>
      </c>
      <c r="D268" t="s">
        <v>79</v>
      </c>
      <c r="E268" t="s">
        <v>103</v>
      </c>
      <c r="F268" t="s">
        <v>401</v>
      </c>
    </row>
    <row r="269" spans="1:6">
      <c r="A269">
        <v>3</v>
      </c>
      <c r="B269" t="s">
        <v>179</v>
      </c>
      <c r="C269">
        <v>6</v>
      </c>
      <c r="D269" t="s">
        <v>10</v>
      </c>
      <c r="E269" t="s">
        <v>303</v>
      </c>
      <c r="F269" t="s">
        <v>402</v>
      </c>
    </row>
    <row r="270" spans="1:6">
      <c r="A270">
        <v>3</v>
      </c>
      <c r="B270" t="s">
        <v>179</v>
      </c>
      <c r="C270">
        <v>7</v>
      </c>
      <c r="D270" t="s">
        <v>32</v>
      </c>
      <c r="E270" t="s">
        <v>130</v>
      </c>
      <c r="F270" t="s">
        <v>403</v>
      </c>
    </row>
    <row r="271" spans="1:6">
      <c r="A271">
        <v>3</v>
      </c>
      <c r="B271" t="s">
        <v>179</v>
      </c>
      <c r="C271">
        <v>8</v>
      </c>
      <c r="D271" t="s">
        <v>7</v>
      </c>
      <c r="F271" t="s">
        <v>404</v>
      </c>
    </row>
    <row r="272" spans="1:6">
      <c r="A272">
        <v>3</v>
      </c>
      <c r="B272" t="s">
        <v>179</v>
      </c>
      <c r="C272">
        <v>9</v>
      </c>
      <c r="D272" t="s">
        <v>107</v>
      </c>
      <c r="E272" t="s">
        <v>11</v>
      </c>
      <c r="F272" t="s">
        <v>218</v>
      </c>
    </row>
    <row r="273" spans="1:6">
      <c r="A273">
        <v>3</v>
      </c>
      <c r="B273" t="s">
        <v>179</v>
      </c>
      <c r="C273">
        <v>10</v>
      </c>
      <c r="D273" t="s">
        <v>281</v>
      </c>
      <c r="E273" t="s">
        <v>193</v>
      </c>
      <c r="F273" t="s">
        <v>405</v>
      </c>
    </row>
    <row r="274" spans="1:6">
      <c r="A274">
        <v>3</v>
      </c>
      <c r="B274" t="s">
        <v>179</v>
      </c>
      <c r="C274">
        <v>11</v>
      </c>
      <c r="D274" t="s">
        <v>25</v>
      </c>
      <c r="E274" t="s">
        <v>271</v>
      </c>
      <c r="F274" t="s">
        <v>406</v>
      </c>
    </row>
    <row r="275" spans="1:6">
      <c r="A275">
        <v>3</v>
      </c>
      <c r="B275" t="s">
        <v>179</v>
      </c>
      <c r="C275">
        <v>12</v>
      </c>
      <c r="D275" t="s">
        <v>107</v>
      </c>
      <c r="E275" t="s">
        <v>82</v>
      </c>
      <c r="F275" t="s">
        <v>407</v>
      </c>
    </row>
    <row r="276" spans="1:6">
      <c r="A276">
        <v>3</v>
      </c>
      <c r="B276" t="s">
        <v>179</v>
      </c>
      <c r="C276">
        <v>13</v>
      </c>
      <c r="D276" t="s">
        <v>46</v>
      </c>
      <c r="E276" t="s">
        <v>24</v>
      </c>
      <c r="F276" t="s">
        <v>408</v>
      </c>
    </row>
    <row r="277" spans="1:6">
      <c r="A277">
        <v>3</v>
      </c>
      <c r="B277" t="s">
        <v>179</v>
      </c>
      <c r="C277">
        <v>14</v>
      </c>
      <c r="D277" t="s">
        <v>13</v>
      </c>
      <c r="E277" t="s">
        <v>42</v>
      </c>
      <c r="F277" t="s">
        <v>409</v>
      </c>
    </row>
    <row r="278" spans="1:6">
      <c r="A278">
        <v>4</v>
      </c>
      <c r="B278" t="s">
        <v>6</v>
      </c>
      <c r="C278">
        <v>1</v>
      </c>
      <c r="D278" t="s">
        <v>90</v>
      </c>
      <c r="E278" t="s">
        <v>49</v>
      </c>
      <c r="F278" t="s">
        <v>410</v>
      </c>
    </row>
    <row r="279" spans="1:6">
      <c r="A279">
        <v>4</v>
      </c>
      <c r="B279" t="s">
        <v>6</v>
      </c>
      <c r="C279">
        <v>2</v>
      </c>
      <c r="D279" t="s">
        <v>125</v>
      </c>
      <c r="E279" t="s">
        <v>411</v>
      </c>
      <c r="F279" t="s">
        <v>412</v>
      </c>
    </row>
    <row r="280" spans="1:6">
      <c r="A280">
        <v>4</v>
      </c>
      <c r="B280" t="s">
        <v>6</v>
      </c>
      <c r="C280">
        <v>3</v>
      </c>
      <c r="D280" t="s">
        <v>96</v>
      </c>
      <c r="E280" t="s">
        <v>143</v>
      </c>
      <c r="F280" t="s">
        <v>413</v>
      </c>
    </row>
    <row r="281" spans="1:6">
      <c r="A281">
        <v>4</v>
      </c>
      <c r="B281" t="s">
        <v>6</v>
      </c>
      <c r="C281">
        <v>4</v>
      </c>
      <c r="D281" t="s">
        <v>414</v>
      </c>
      <c r="E281" t="s">
        <v>133</v>
      </c>
      <c r="F281" t="s">
        <v>415</v>
      </c>
    </row>
    <row r="282" spans="1:6">
      <c r="A282">
        <v>4</v>
      </c>
      <c r="B282" t="s">
        <v>6</v>
      </c>
      <c r="C282">
        <v>5</v>
      </c>
      <c r="D282" t="s">
        <v>10</v>
      </c>
      <c r="E282" t="s">
        <v>127</v>
      </c>
      <c r="F282" t="s">
        <v>416</v>
      </c>
    </row>
    <row r="283" spans="1:6">
      <c r="A283">
        <v>4</v>
      </c>
      <c r="B283" t="s">
        <v>6</v>
      </c>
      <c r="C283">
        <v>6</v>
      </c>
      <c r="D283" t="s">
        <v>24</v>
      </c>
      <c r="F283" t="s">
        <v>417</v>
      </c>
    </row>
    <row r="284" spans="1:6">
      <c r="A284">
        <v>4</v>
      </c>
      <c r="B284" t="s">
        <v>6</v>
      </c>
      <c r="C284">
        <v>7</v>
      </c>
      <c r="D284" t="s">
        <v>198</v>
      </c>
      <c r="E284" t="s">
        <v>205</v>
      </c>
      <c r="F284" t="s">
        <v>418</v>
      </c>
    </row>
    <row r="285" spans="1:6">
      <c r="A285">
        <v>4</v>
      </c>
      <c r="B285" t="s">
        <v>6</v>
      </c>
      <c r="C285">
        <v>8</v>
      </c>
      <c r="D285" t="s">
        <v>103</v>
      </c>
      <c r="E285" t="s">
        <v>151</v>
      </c>
      <c r="F285" t="s">
        <v>419</v>
      </c>
    </row>
    <row r="286" spans="1:6">
      <c r="A286">
        <v>4</v>
      </c>
      <c r="B286" t="s">
        <v>6</v>
      </c>
      <c r="C286">
        <v>9</v>
      </c>
      <c r="D286" t="s">
        <v>420</v>
      </c>
      <c r="F286" t="s">
        <v>421</v>
      </c>
    </row>
    <row r="287" spans="1:6">
      <c r="A287">
        <v>4</v>
      </c>
      <c r="B287" t="s">
        <v>6</v>
      </c>
      <c r="C287">
        <v>10</v>
      </c>
      <c r="D287" t="s">
        <v>281</v>
      </c>
      <c r="E287" t="s">
        <v>305</v>
      </c>
      <c r="F287" t="s">
        <v>422</v>
      </c>
    </row>
    <row r="288" spans="1:6">
      <c r="A288">
        <v>4</v>
      </c>
      <c r="B288" t="s">
        <v>50</v>
      </c>
      <c r="C288">
        <v>1</v>
      </c>
      <c r="D288" t="s">
        <v>362</v>
      </c>
      <c r="E288" t="s">
        <v>182</v>
      </c>
      <c r="F288" t="s">
        <v>423</v>
      </c>
    </row>
    <row r="289" spans="1:6">
      <c r="A289">
        <v>4</v>
      </c>
      <c r="B289" t="s">
        <v>50</v>
      </c>
      <c r="C289">
        <v>2</v>
      </c>
      <c r="D289" t="s">
        <v>190</v>
      </c>
      <c r="E289" t="s">
        <v>7</v>
      </c>
      <c r="F289" t="s">
        <v>424</v>
      </c>
    </row>
    <row r="290" spans="1:6">
      <c r="A290">
        <v>4</v>
      </c>
      <c r="B290" t="s">
        <v>50</v>
      </c>
      <c r="C290">
        <v>3</v>
      </c>
      <c r="D290" t="s">
        <v>49</v>
      </c>
      <c r="E290" t="s">
        <v>86</v>
      </c>
      <c r="F290" t="s">
        <v>425</v>
      </c>
    </row>
    <row r="291" spans="1:6">
      <c r="A291">
        <v>4</v>
      </c>
      <c r="B291" t="s">
        <v>50</v>
      </c>
      <c r="C291">
        <v>4</v>
      </c>
      <c r="D291" t="s">
        <v>54</v>
      </c>
      <c r="E291" t="s">
        <v>155</v>
      </c>
      <c r="F291" t="s">
        <v>383</v>
      </c>
    </row>
    <row r="292" spans="1:6">
      <c r="A292">
        <v>4</v>
      </c>
      <c r="B292" t="s">
        <v>50</v>
      </c>
      <c r="C292">
        <v>5</v>
      </c>
      <c r="D292" t="s">
        <v>32</v>
      </c>
      <c r="E292" t="s">
        <v>368</v>
      </c>
      <c r="F292" t="s">
        <v>426</v>
      </c>
    </row>
    <row r="293" spans="1:6">
      <c r="A293">
        <v>4</v>
      </c>
      <c r="B293" t="s">
        <v>50</v>
      </c>
      <c r="C293">
        <v>6</v>
      </c>
      <c r="D293" t="s">
        <v>32</v>
      </c>
      <c r="E293" t="s">
        <v>58</v>
      </c>
      <c r="F293" t="s">
        <v>427</v>
      </c>
    </row>
    <row r="294" spans="1:6">
      <c r="A294">
        <v>4</v>
      </c>
      <c r="B294" t="s">
        <v>50</v>
      </c>
      <c r="C294">
        <v>7</v>
      </c>
      <c r="D294" t="s">
        <v>198</v>
      </c>
      <c r="E294" t="s">
        <v>35</v>
      </c>
      <c r="F294" t="s">
        <v>428</v>
      </c>
    </row>
    <row r="295" spans="1:6">
      <c r="A295">
        <v>4</v>
      </c>
      <c r="B295" t="s">
        <v>50</v>
      </c>
      <c r="C295">
        <v>8</v>
      </c>
      <c r="D295" t="s">
        <v>162</v>
      </c>
      <c r="E295" t="s">
        <v>99</v>
      </c>
      <c r="F295" t="s">
        <v>429</v>
      </c>
    </row>
    <row r="296" spans="1:6">
      <c r="A296">
        <v>4</v>
      </c>
      <c r="B296" t="s">
        <v>50</v>
      </c>
      <c r="C296">
        <v>9</v>
      </c>
      <c r="D296" t="s">
        <v>39</v>
      </c>
      <c r="E296" t="s">
        <v>151</v>
      </c>
      <c r="F296" t="s">
        <v>430</v>
      </c>
    </row>
    <row r="297" spans="1:6">
      <c r="A297">
        <v>4</v>
      </c>
      <c r="B297" t="s">
        <v>50</v>
      </c>
      <c r="C297">
        <v>10</v>
      </c>
      <c r="D297" t="s">
        <v>170</v>
      </c>
      <c r="F297" t="s">
        <v>431</v>
      </c>
    </row>
    <row r="298" spans="1:6">
      <c r="A298">
        <v>4</v>
      </c>
      <c r="B298" t="s">
        <v>83</v>
      </c>
      <c r="C298">
        <v>1</v>
      </c>
      <c r="D298" t="s">
        <v>84</v>
      </c>
      <c r="F298" t="s">
        <v>432</v>
      </c>
    </row>
    <row r="299" spans="1:6">
      <c r="A299">
        <v>4</v>
      </c>
      <c r="B299" t="s">
        <v>83</v>
      </c>
      <c r="C299">
        <v>2</v>
      </c>
      <c r="D299" t="s">
        <v>103</v>
      </c>
      <c r="E299" t="s">
        <v>24</v>
      </c>
      <c r="F299" t="s">
        <v>433</v>
      </c>
    </row>
    <row r="300" spans="1:6">
      <c r="A300">
        <v>4</v>
      </c>
      <c r="B300" t="s">
        <v>83</v>
      </c>
      <c r="C300">
        <v>3</v>
      </c>
      <c r="D300" t="s">
        <v>7</v>
      </c>
      <c r="E300" t="s">
        <v>139</v>
      </c>
      <c r="F300" t="s">
        <v>274</v>
      </c>
    </row>
    <row r="301" spans="1:6">
      <c r="A301">
        <v>4</v>
      </c>
      <c r="B301" t="s">
        <v>83</v>
      </c>
      <c r="C301">
        <v>4</v>
      </c>
      <c r="D301" t="s">
        <v>139</v>
      </c>
      <c r="E301" t="s">
        <v>434</v>
      </c>
      <c r="F301" t="s">
        <v>435</v>
      </c>
    </row>
    <row r="302" spans="1:6">
      <c r="A302">
        <v>4</v>
      </c>
      <c r="B302" t="s">
        <v>83</v>
      </c>
      <c r="C302">
        <v>5</v>
      </c>
      <c r="D302" t="s">
        <v>103</v>
      </c>
      <c r="E302" t="s">
        <v>151</v>
      </c>
      <c r="F302" t="s">
        <v>92</v>
      </c>
    </row>
    <row r="303" spans="1:6">
      <c r="A303">
        <v>4</v>
      </c>
      <c r="B303" t="s">
        <v>83</v>
      </c>
      <c r="C303">
        <v>6</v>
      </c>
      <c r="D303" t="s">
        <v>54</v>
      </c>
      <c r="E303" t="s">
        <v>96</v>
      </c>
      <c r="F303" t="s">
        <v>436</v>
      </c>
    </row>
    <row r="304" spans="1:6">
      <c r="A304">
        <v>4</v>
      </c>
      <c r="B304" t="s">
        <v>83</v>
      </c>
      <c r="C304">
        <v>7</v>
      </c>
      <c r="D304" t="s">
        <v>437</v>
      </c>
      <c r="E304" t="s">
        <v>438</v>
      </c>
      <c r="F304" t="s">
        <v>439</v>
      </c>
    </row>
    <row r="305" spans="1:6">
      <c r="A305">
        <v>4</v>
      </c>
      <c r="B305" t="s">
        <v>83</v>
      </c>
      <c r="C305">
        <v>8</v>
      </c>
      <c r="D305" t="s">
        <v>24</v>
      </c>
      <c r="F305" t="s">
        <v>440</v>
      </c>
    </row>
    <row r="306" spans="1:6">
      <c r="A306">
        <v>4</v>
      </c>
      <c r="B306" t="s">
        <v>83</v>
      </c>
      <c r="C306">
        <v>9</v>
      </c>
      <c r="D306" t="s">
        <v>441</v>
      </c>
      <c r="E306" t="s">
        <v>93</v>
      </c>
      <c r="F306" t="s">
        <v>442</v>
      </c>
    </row>
    <row r="307" spans="1:6">
      <c r="A307">
        <v>4</v>
      </c>
      <c r="B307" t="s">
        <v>83</v>
      </c>
      <c r="C307">
        <v>10</v>
      </c>
      <c r="D307" t="s">
        <v>96</v>
      </c>
      <c r="F307" t="s">
        <v>443</v>
      </c>
    </row>
    <row r="308" spans="1:6">
      <c r="A308">
        <v>4</v>
      </c>
      <c r="B308" t="s">
        <v>111</v>
      </c>
      <c r="C308">
        <v>1</v>
      </c>
      <c r="D308" t="s">
        <v>35</v>
      </c>
      <c r="E308" t="s">
        <v>38</v>
      </c>
      <c r="F308" t="s">
        <v>189</v>
      </c>
    </row>
    <row r="309" spans="1:6">
      <c r="A309">
        <v>4</v>
      </c>
      <c r="B309" t="s">
        <v>111</v>
      </c>
      <c r="C309">
        <v>2</v>
      </c>
      <c r="D309" t="s">
        <v>444</v>
      </c>
      <c r="F309" t="s">
        <v>445</v>
      </c>
    </row>
    <row r="310" spans="1:6">
      <c r="A310">
        <v>4</v>
      </c>
      <c r="B310" t="s">
        <v>111</v>
      </c>
      <c r="C310">
        <v>3</v>
      </c>
      <c r="D310" t="s">
        <v>13</v>
      </c>
      <c r="E310" t="s">
        <v>84</v>
      </c>
      <c r="F310" t="s">
        <v>446</v>
      </c>
    </row>
    <row r="311" spans="1:6">
      <c r="A311">
        <v>4</v>
      </c>
      <c r="B311" t="s">
        <v>111</v>
      </c>
      <c r="C311">
        <v>4</v>
      </c>
      <c r="D311" t="s">
        <v>107</v>
      </c>
      <c r="E311" t="s">
        <v>24</v>
      </c>
      <c r="F311" t="s">
        <v>447</v>
      </c>
    </row>
    <row r="312" spans="1:6">
      <c r="A312">
        <v>4</v>
      </c>
      <c r="B312" t="s">
        <v>111</v>
      </c>
      <c r="C312">
        <v>5</v>
      </c>
      <c r="D312" t="s">
        <v>8</v>
      </c>
      <c r="E312" t="s">
        <v>86</v>
      </c>
      <c r="F312" t="s">
        <v>448</v>
      </c>
    </row>
    <row r="313" spans="1:6">
      <c r="A313">
        <v>4</v>
      </c>
      <c r="B313" t="s">
        <v>111</v>
      </c>
      <c r="C313">
        <v>6</v>
      </c>
      <c r="D313" t="s">
        <v>32</v>
      </c>
      <c r="F313" t="s">
        <v>449</v>
      </c>
    </row>
    <row r="314" spans="1:6">
      <c r="A314">
        <v>4</v>
      </c>
      <c r="B314" t="s">
        <v>111</v>
      </c>
      <c r="C314">
        <v>7</v>
      </c>
      <c r="D314" t="s">
        <v>30</v>
      </c>
      <c r="E314" t="s">
        <v>93</v>
      </c>
      <c r="F314" t="s">
        <v>450</v>
      </c>
    </row>
    <row r="315" spans="1:6">
      <c r="A315">
        <v>4</v>
      </c>
      <c r="B315" t="s">
        <v>111</v>
      </c>
      <c r="C315">
        <v>8</v>
      </c>
      <c r="D315" t="s">
        <v>162</v>
      </c>
      <c r="E315" t="s">
        <v>87</v>
      </c>
      <c r="F315" t="s">
        <v>451</v>
      </c>
    </row>
    <row r="316" spans="1:6">
      <c r="A316">
        <v>4</v>
      </c>
      <c r="B316" t="s">
        <v>111</v>
      </c>
      <c r="C316">
        <v>9</v>
      </c>
      <c r="D316" t="s">
        <v>151</v>
      </c>
      <c r="E316" t="s">
        <v>17</v>
      </c>
      <c r="F316" t="s">
        <v>452</v>
      </c>
    </row>
    <row r="317" spans="1:6">
      <c r="A317">
        <v>4</v>
      </c>
      <c r="B317" t="s">
        <v>111</v>
      </c>
      <c r="C317">
        <v>10</v>
      </c>
      <c r="D317" t="s">
        <v>54</v>
      </c>
      <c r="E317" t="s">
        <v>10</v>
      </c>
      <c r="F317" t="s">
        <v>453</v>
      </c>
    </row>
    <row r="318" spans="1:6">
      <c r="A318">
        <v>4</v>
      </c>
      <c r="B318" t="s">
        <v>159</v>
      </c>
      <c r="C318">
        <v>1</v>
      </c>
      <c r="D318" t="s">
        <v>8</v>
      </c>
      <c r="E318" t="s">
        <v>232</v>
      </c>
      <c r="F318" t="s">
        <v>454</v>
      </c>
    </row>
    <row r="319" spans="1:6">
      <c r="A319">
        <v>4</v>
      </c>
      <c r="B319" t="s">
        <v>159</v>
      </c>
      <c r="C319">
        <v>2</v>
      </c>
      <c r="D319" t="s">
        <v>107</v>
      </c>
      <c r="E319" t="s">
        <v>455</v>
      </c>
      <c r="F319" t="s">
        <v>456</v>
      </c>
    </row>
    <row r="320" spans="1:6">
      <c r="A320">
        <v>4</v>
      </c>
      <c r="B320" t="s">
        <v>159</v>
      </c>
      <c r="C320">
        <v>3</v>
      </c>
      <c r="D320" t="s">
        <v>176</v>
      </c>
      <c r="E320" t="s">
        <v>200</v>
      </c>
      <c r="F320" t="s">
        <v>292</v>
      </c>
    </row>
    <row r="321" spans="1:6">
      <c r="A321">
        <v>4</v>
      </c>
      <c r="B321" t="s">
        <v>159</v>
      </c>
      <c r="C321">
        <v>4</v>
      </c>
      <c r="D321" t="s">
        <v>240</v>
      </c>
      <c r="E321" t="s">
        <v>205</v>
      </c>
      <c r="F321" t="s">
        <v>457</v>
      </c>
    </row>
    <row r="322" spans="1:6">
      <c r="A322">
        <v>4</v>
      </c>
      <c r="B322" t="s">
        <v>159</v>
      </c>
      <c r="C322">
        <v>5</v>
      </c>
      <c r="D322" t="s">
        <v>80</v>
      </c>
      <c r="E322" t="s">
        <v>15</v>
      </c>
      <c r="F322" t="s">
        <v>458</v>
      </c>
    </row>
    <row r="323" spans="1:6">
      <c r="A323">
        <v>4</v>
      </c>
      <c r="B323" t="s">
        <v>159</v>
      </c>
      <c r="C323">
        <v>6</v>
      </c>
      <c r="D323" t="s">
        <v>162</v>
      </c>
      <c r="E323" t="s">
        <v>247</v>
      </c>
      <c r="F323" t="s">
        <v>126</v>
      </c>
    </row>
    <row r="324" spans="1:6">
      <c r="A324">
        <v>4</v>
      </c>
      <c r="B324" t="s">
        <v>159</v>
      </c>
      <c r="C324">
        <v>7</v>
      </c>
      <c r="D324" t="s">
        <v>198</v>
      </c>
      <c r="E324" t="s">
        <v>112</v>
      </c>
      <c r="F324" t="s">
        <v>459</v>
      </c>
    </row>
    <row r="325" spans="1:6">
      <c r="A325">
        <v>4</v>
      </c>
      <c r="B325" t="s">
        <v>159</v>
      </c>
      <c r="C325">
        <v>7</v>
      </c>
      <c r="D325" t="s">
        <v>198</v>
      </c>
      <c r="E325" t="s">
        <v>112</v>
      </c>
      <c r="F325" t="s">
        <v>459</v>
      </c>
    </row>
    <row r="326" spans="1:6">
      <c r="A326">
        <v>4</v>
      </c>
      <c r="B326" t="s">
        <v>159</v>
      </c>
      <c r="C326">
        <v>8</v>
      </c>
      <c r="D326" t="s">
        <v>57</v>
      </c>
      <c r="E326" t="s">
        <v>17</v>
      </c>
      <c r="F326" t="s">
        <v>460</v>
      </c>
    </row>
    <row r="327" spans="1:6">
      <c r="A327">
        <v>4</v>
      </c>
      <c r="B327" t="s">
        <v>179</v>
      </c>
      <c r="C327">
        <v>1</v>
      </c>
      <c r="D327" t="s">
        <v>186</v>
      </c>
      <c r="E327" t="s">
        <v>461</v>
      </c>
      <c r="F327" t="s">
        <v>462</v>
      </c>
    </row>
    <row r="328" spans="1:6">
      <c r="A328">
        <v>4</v>
      </c>
      <c r="B328" t="s">
        <v>179</v>
      </c>
      <c r="C328">
        <v>2</v>
      </c>
      <c r="D328" t="s">
        <v>245</v>
      </c>
      <c r="E328" t="s">
        <v>271</v>
      </c>
      <c r="F328" t="s">
        <v>463</v>
      </c>
    </row>
    <row r="329" spans="1:6">
      <c r="A329">
        <v>4</v>
      </c>
      <c r="B329" t="s">
        <v>179</v>
      </c>
      <c r="C329">
        <v>3</v>
      </c>
      <c r="D329" t="s">
        <v>464</v>
      </c>
      <c r="E329" t="s">
        <v>345</v>
      </c>
      <c r="F329" t="s">
        <v>465</v>
      </c>
    </row>
    <row r="330" spans="1:6">
      <c r="A330">
        <v>4</v>
      </c>
      <c r="B330" t="s">
        <v>179</v>
      </c>
      <c r="C330">
        <v>4</v>
      </c>
      <c r="D330" t="s">
        <v>49</v>
      </c>
      <c r="E330" t="s">
        <v>8</v>
      </c>
      <c r="F330" t="s">
        <v>466</v>
      </c>
    </row>
    <row r="331" spans="1:6">
      <c r="A331">
        <v>4</v>
      </c>
      <c r="B331" t="s">
        <v>179</v>
      </c>
      <c r="C331">
        <v>5</v>
      </c>
      <c r="D331" t="s">
        <v>17</v>
      </c>
      <c r="F331" t="s">
        <v>467</v>
      </c>
    </row>
    <row r="332" spans="1:6">
      <c r="A332">
        <v>4</v>
      </c>
      <c r="B332" t="s">
        <v>179</v>
      </c>
      <c r="C332">
        <v>6</v>
      </c>
      <c r="D332" t="s">
        <v>90</v>
      </c>
      <c r="E332" t="s">
        <v>200</v>
      </c>
      <c r="F332" t="s">
        <v>468</v>
      </c>
    </row>
    <row r="333" spans="1:6">
      <c r="A333">
        <v>4</v>
      </c>
      <c r="B333" t="s">
        <v>179</v>
      </c>
      <c r="C333">
        <v>7</v>
      </c>
      <c r="D333" t="s">
        <v>125</v>
      </c>
      <c r="E333" t="s">
        <v>192</v>
      </c>
      <c r="F333" t="s">
        <v>469</v>
      </c>
    </row>
    <row r="334" spans="1:6">
      <c r="A334">
        <v>4</v>
      </c>
      <c r="B334" t="s">
        <v>179</v>
      </c>
      <c r="C334">
        <v>8</v>
      </c>
      <c r="D334" t="s">
        <v>190</v>
      </c>
      <c r="E334" t="s">
        <v>377</v>
      </c>
      <c r="F334" t="s">
        <v>470</v>
      </c>
    </row>
    <row r="335" spans="1:6">
      <c r="A335">
        <v>4</v>
      </c>
      <c r="B335" t="s">
        <v>179</v>
      </c>
      <c r="C335">
        <v>9</v>
      </c>
      <c r="D335" t="s">
        <v>32</v>
      </c>
      <c r="F335" t="s">
        <v>471</v>
      </c>
    </row>
    <row r="336" spans="1:6">
      <c r="A336">
        <v>4</v>
      </c>
      <c r="B336" t="s">
        <v>179</v>
      </c>
      <c r="C336">
        <v>10</v>
      </c>
      <c r="D336" t="s">
        <v>8</v>
      </c>
      <c r="E336" t="s">
        <v>343</v>
      </c>
      <c r="F336" t="s">
        <v>472</v>
      </c>
    </row>
    <row r="337" spans="1:6">
      <c r="A337">
        <v>4</v>
      </c>
      <c r="B337" t="s">
        <v>135</v>
      </c>
      <c r="C337">
        <v>1</v>
      </c>
      <c r="D337" t="s">
        <v>473</v>
      </c>
      <c r="E337" t="s">
        <v>210</v>
      </c>
      <c r="F337" t="s">
        <v>474</v>
      </c>
    </row>
    <row r="338" spans="1:6">
      <c r="A338">
        <v>4</v>
      </c>
      <c r="B338" t="s">
        <v>135</v>
      </c>
      <c r="C338">
        <v>2</v>
      </c>
      <c r="D338" t="s">
        <v>42</v>
      </c>
      <c r="F338" t="s">
        <v>475</v>
      </c>
    </row>
    <row r="339" spans="1:6">
      <c r="A339">
        <v>4</v>
      </c>
      <c r="B339" t="s">
        <v>135</v>
      </c>
      <c r="C339">
        <v>3</v>
      </c>
      <c r="D339" t="s">
        <v>32</v>
      </c>
      <c r="E339" t="s">
        <v>24</v>
      </c>
      <c r="F339" t="s">
        <v>381</v>
      </c>
    </row>
    <row r="340" spans="1:6">
      <c r="A340">
        <v>4</v>
      </c>
      <c r="B340" t="s">
        <v>135</v>
      </c>
      <c r="C340">
        <v>4</v>
      </c>
      <c r="D340" t="s">
        <v>176</v>
      </c>
      <c r="E340" t="s">
        <v>143</v>
      </c>
      <c r="F340" t="s">
        <v>476</v>
      </c>
    </row>
    <row r="341" spans="1:6">
      <c r="A341">
        <v>4</v>
      </c>
      <c r="B341" t="s">
        <v>135</v>
      </c>
      <c r="C341">
        <v>5</v>
      </c>
      <c r="D341" t="s">
        <v>247</v>
      </c>
      <c r="E341" t="s">
        <v>82</v>
      </c>
      <c r="F341" t="s">
        <v>154</v>
      </c>
    </row>
    <row r="342" spans="1:6">
      <c r="A342">
        <v>4</v>
      </c>
      <c r="B342" t="s">
        <v>135</v>
      </c>
      <c r="C342">
        <v>6</v>
      </c>
      <c r="D342" t="s">
        <v>25</v>
      </c>
      <c r="E342" t="s">
        <v>131</v>
      </c>
      <c r="F342" t="s">
        <v>477</v>
      </c>
    </row>
    <row r="343" spans="1:6">
      <c r="A343">
        <v>4</v>
      </c>
      <c r="B343" t="s">
        <v>135</v>
      </c>
      <c r="C343">
        <v>7</v>
      </c>
      <c r="D343" t="s">
        <v>478</v>
      </c>
      <c r="E343" t="s">
        <v>139</v>
      </c>
      <c r="F343" t="s">
        <v>323</v>
      </c>
    </row>
    <row r="344" spans="1:6">
      <c r="A344">
        <v>4</v>
      </c>
      <c r="B344" t="s">
        <v>135</v>
      </c>
      <c r="C344">
        <v>8</v>
      </c>
      <c r="D344" t="s">
        <v>82</v>
      </c>
      <c r="E344" t="s">
        <v>24</v>
      </c>
      <c r="F344" t="s">
        <v>479</v>
      </c>
    </row>
    <row r="345" spans="1:6">
      <c r="A345">
        <v>4</v>
      </c>
      <c r="B345" t="s">
        <v>135</v>
      </c>
      <c r="C345">
        <v>9</v>
      </c>
      <c r="D345" t="s">
        <v>12</v>
      </c>
      <c r="F345" t="s">
        <v>480</v>
      </c>
    </row>
    <row r="346" spans="1:6">
      <c r="A346">
        <v>4</v>
      </c>
      <c r="B346" t="s">
        <v>135</v>
      </c>
      <c r="C346">
        <v>10</v>
      </c>
      <c r="D346" t="s">
        <v>152</v>
      </c>
      <c r="F346" t="s">
        <v>376</v>
      </c>
    </row>
  </sheetData>
  <customSheetViews>
    <customSheetView guid="{B80AE07F-2217-41C5-9FF8-F1FC4BB6EB04}" state="hidden">
      <selection activeCell="B2" sqref="B2"/>
      <pageMargins left="0.7" right="0.7" top="0.75" bottom="0.75" header="0.3" footer="0.3"/>
    </customSheetView>
    <customSheetView guid="{25B74D73-690C-47BC-9B0C-71B124862EC5}" state="hidden">
      <selection activeCell="B2" sqref="B2"/>
      <pageMargins left="0.7" right="0.7" top="0.75" bottom="0.75" header="0.3" footer="0.3"/>
    </customSheetView>
    <customSheetView guid="{D152CC3C-2B46-4FA1-93F7-2DFFB7CAABFE}" state="hidden">
      <selection activeCell="B2" sqref="B2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98"/>
  <sheetViews>
    <sheetView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D3" sqref="D3"/>
    </sheetView>
  </sheetViews>
  <sheetFormatPr defaultRowHeight="12.75"/>
  <cols>
    <col min="1" max="1" width="3.75" style="2" customWidth="1"/>
    <col min="2" max="2" width="11.625" style="2" customWidth="1"/>
    <col min="3" max="3" width="19.75" style="2" customWidth="1"/>
    <col min="4" max="4" width="8.75" style="4" customWidth="1"/>
    <col min="5" max="6" width="6.25" style="5" bestFit="1" customWidth="1"/>
    <col min="7" max="22" width="7.125" style="5" bestFit="1" customWidth="1"/>
    <col min="23" max="16384" width="9" style="2"/>
  </cols>
  <sheetData>
    <row r="1" spans="1:22" s="1" customFormat="1" ht="14.25" customHeight="1">
      <c r="A1" s="54" t="s">
        <v>574</v>
      </c>
      <c r="B1" s="54"/>
      <c r="C1" s="55"/>
      <c r="D1" s="53" t="s">
        <v>525</v>
      </c>
      <c r="E1" s="13" t="s">
        <v>484</v>
      </c>
      <c r="F1" s="13" t="s">
        <v>485</v>
      </c>
      <c r="G1" s="13" t="s">
        <v>486</v>
      </c>
      <c r="H1" s="14" t="s">
        <v>488</v>
      </c>
      <c r="I1" s="14" t="s">
        <v>489</v>
      </c>
      <c r="J1" s="14" t="s">
        <v>490</v>
      </c>
      <c r="K1" s="14" t="s">
        <v>491</v>
      </c>
      <c r="L1" s="14" t="s">
        <v>492</v>
      </c>
      <c r="M1" s="14" t="s">
        <v>493</v>
      </c>
      <c r="N1" s="14" t="s">
        <v>494</v>
      </c>
      <c r="O1" s="14" t="s">
        <v>495</v>
      </c>
      <c r="P1" s="14" t="s">
        <v>496</v>
      </c>
      <c r="Q1" s="14" t="s">
        <v>497</v>
      </c>
      <c r="R1" s="14" t="s">
        <v>498</v>
      </c>
      <c r="S1" s="14" t="s">
        <v>499</v>
      </c>
      <c r="T1" s="14" t="s">
        <v>500</v>
      </c>
      <c r="U1" s="14" t="s">
        <v>501</v>
      </c>
      <c r="V1" s="14" t="s">
        <v>502</v>
      </c>
    </row>
    <row r="2" spans="1:22" ht="15" customHeight="1">
      <c r="A2" s="59" t="s">
        <v>83</v>
      </c>
      <c r="B2" s="59"/>
      <c r="C2" s="59"/>
      <c r="D2" s="15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</row>
    <row r="3" spans="1:22">
      <c r="A3" s="17">
        <v>1</v>
      </c>
      <c r="B3" s="17" t="s">
        <v>84</v>
      </c>
      <c r="C3" s="18" t="s">
        <v>85</v>
      </c>
      <c r="D3" s="20">
        <f>SUM(E3:V3)</f>
        <v>1235</v>
      </c>
      <c r="E3" s="13">
        <v>122</v>
      </c>
      <c r="F3" s="13">
        <v>126</v>
      </c>
      <c r="G3" s="13">
        <v>64</v>
      </c>
      <c r="H3" s="13">
        <v>69</v>
      </c>
      <c r="I3" s="13">
        <v>82</v>
      </c>
      <c r="J3" s="13">
        <v>80</v>
      </c>
      <c r="K3" s="13">
        <v>78</v>
      </c>
      <c r="L3" s="13">
        <v>76</v>
      </c>
      <c r="M3" s="13">
        <v>81</v>
      </c>
      <c r="N3" s="13">
        <v>137</v>
      </c>
      <c r="O3" s="13">
        <v>63</v>
      </c>
      <c r="P3" s="13">
        <v>36</v>
      </c>
      <c r="Q3" s="13">
        <v>53</v>
      </c>
      <c r="R3" s="13">
        <v>46</v>
      </c>
      <c r="S3" s="13">
        <v>109</v>
      </c>
      <c r="T3" s="13">
        <v>13</v>
      </c>
      <c r="U3" s="13">
        <v>0</v>
      </c>
      <c r="V3" s="13">
        <v>0</v>
      </c>
    </row>
    <row r="4" spans="1:22">
      <c r="A4" s="17">
        <v>2</v>
      </c>
      <c r="B4" s="17" t="s">
        <v>32</v>
      </c>
      <c r="C4" s="18" t="s">
        <v>88</v>
      </c>
      <c r="D4" s="20">
        <f t="shared" ref="D4:D14" si="0">SUM(E4:V4)</f>
        <v>431</v>
      </c>
      <c r="E4" s="13">
        <v>38</v>
      </c>
      <c r="F4" s="13">
        <v>13</v>
      </c>
      <c r="G4" s="13">
        <v>5</v>
      </c>
      <c r="H4" s="13">
        <v>10</v>
      </c>
      <c r="I4" s="13">
        <v>17</v>
      </c>
      <c r="J4" s="13">
        <v>5</v>
      </c>
      <c r="K4" s="13">
        <v>13</v>
      </c>
      <c r="L4" s="13">
        <v>15</v>
      </c>
      <c r="M4" s="13">
        <v>8</v>
      </c>
      <c r="N4" s="13">
        <v>68</v>
      </c>
      <c r="O4" s="13">
        <v>133</v>
      </c>
      <c r="P4" s="13">
        <v>48</v>
      </c>
      <c r="Q4" s="13">
        <v>28</v>
      </c>
      <c r="R4" s="13">
        <v>19</v>
      </c>
      <c r="S4" s="13">
        <v>9</v>
      </c>
      <c r="T4" s="13">
        <v>2</v>
      </c>
      <c r="U4" s="13">
        <v>0</v>
      </c>
      <c r="V4" s="13">
        <v>0</v>
      </c>
    </row>
    <row r="5" spans="1:22">
      <c r="A5" s="17">
        <v>3</v>
      </c>
      <c r="B5" s="17" t="s">
        <v>90</v>
      </c>
      <c r="C5" s="18" t="s">
        <v>92</v>
      </c>
      <c r="D5" s="20">
        <f t="shared" si="0"/>
        <v>242</v>
      </c>
      <c r="E5" s="13">
        <v>15</v>
      </c>
      <c r="F5" s="13">
        <v>15</v>
      </c>
      <c r="G5" s="13">
        <v>13</v>
      </c>
      <c r="H5" s="13">
        <v>15</v>
      </c>
      <c r="I5" s="13">
        <v>9</v>
      </c>
      <c r="J5" s="13">
        <v>9</v>
      </c>
      <c r="K5" s="13">
        <v>10</v>
      </c>
      <c r="L5" s="13">
        <v>19</v>
      </c>
      <c r="M5" s="13">
        <v>9</v>
      </c>
      <c r="N5" s="13">
        <v>15</v>
      </c>
      <c r="O5" s="13">
        <v>33</v>
      </c>
      <c r="P5" s="13">
        <v>19</v>
      </c>
      <c r="Q5" s="13">
        <v>26</v>
      </c>
      <c r="R5" s="13">
        <v>25</v>
      </c>
      <c r="S5" s="13">
        <v>9</v>
      </c>
      <c r="T5" s="13">
        <v>1</v>
      </c>
      <c r="U5" s="13">
        <v>0</v>
      </c>
      <c r="V5" s="13">
        <v>0</v>
      </c>
    </row>
    <row r="6" spans="1:22">
      <c r="A6" s="17">
        <v>4</v>
      </c>
      <c r="B6" s="17" t="s">
        <v>94</v>
      </c>
      <c r="C6" s="18" t="s">
        <v>95</v>
      </c>
      <c r="D6" s="20">
        <f t="shared" si="0"/>
        <v>122</v>
      </c>
      <c r="E6" s="13">
        <v>18</v>
      </c>
      <c r="F6" s="13">
        <v>14</v>
      </c>
      <c r="G6" s="13">
        <v>5</v>
      </c>
      <c r="H6" s="13">
        <v>6</v>
      </c>
      <c r="I6" s="13">
        <v>7</v>
      </c>
      <c r="J6" s="13">
        <v>10</v>
      </c>
      <c r="K6" s="13">
        <v>5</v>
      </c>
      <c r="L6" s="13">
        <v>8</v>
      </c>
      <c r="M6" s="13">
        <v>4</v>
      </c>
      <c r="N6" s="13">
        <v>16</v>
      </c>
      <c r="O6" s="13">
        <v>1</v>
      </c>
      <c r="P6" s="13">
        <v>4</v>
      </c>
      <c r="Q6" s="13">
        <v>10</v>
      </c>
      <c r="R6" s="13">
        <v>3</v>
      </c>
      <c r="S6" s="13">
        <v>8</v>
      </c>
      <c r="T6" s="13">
        <v>3</v>
      </c>
      <c r="U6" s="13">
        <v>0</v>
      </c>
      <c r="V6" s="13">
        <v>0</v>
      </c>
    </row>
    <row r="7" spans="1:22">
      <c r="A7" s="17">
        <v>5</v>
      </c>
      <c r="B7" s="17" t="s">
        <v>96</v>
      </c>
      <c r="C7" s="18" t="s">
        <v>97</v>
      </c>
      <c r="D7" s="20">
        <f t="shared" si="0"/>
        <v>165</v>
      </c>
      <c r="E7" s="13">
        <v>3</v>
      </c>
      <c r="F7" s="13">
        <v>2</v>
      </c>
      <c r="G7" s="13">
        <v>4</v>
      </c>
      <c r="H7" s="13">
        <v>0</v>
      </c>
      <c r="I7" s="13">
        <v>2</v>
      </c>
      <c r="J7" s="13">
        <v>2</v>
      </c>
      <c r="K7" s="13">
        <v>3</v>
      </c>
      <c r="L7" s="13">
        <v>5</v>
      </c>
      <c r="M7" s="13">
        <v>2</v>
      </c>
      <c r="N7" s="13">
        <v>12</v>
      </c>
      <c r="O7" s="13">
        <v>65</v>
      </c>
      <c r="P7" s="13">
        <v>25</v>
      </c>
      <c r="Q7" s="13">
        <v>22</v>
      </c>
      <c r="R7" s="13">
        <v>13</v>
      </c>
      <c r="S7" s="13">
        <v>4</v>
      </c>
      <c r="T7" s="13">
        <v>1</v>
      </c>
      <c r="U7" s="13">
        <v>0</v>
      </c>
      <c r="V7" s="13">
        <v>0</v>
      </c>
    </row>
    <row r="8" spans="1:22">
      <c r="A8" s="17">
        <v>6</v>
      </c>
      <c r="B8" s="17" t="s">
        <v>8</v>
      </c>
      <c r="C8" s="18" t="s">
        <v>98</v>
      </c>
      <c r="D8" s="20">
        <f t="shared" si="0"/>
        <v>327</v>
      </c>
      <c r="E8" s="13">
        <v>20</v>
      </c>
      <c r="F8" s="13">
        <v>33</v>
      </c>
      <c r="G8" s="13">
        <v>22</v>
      </c>
      <c r="H8" s="13">
        <v>17</v>
      </c>
      <c r="I8" s="13">
        <v>16</v>
      </c>
      <c r="J8" s="13">
        <v>43</v>
      </c>
      <c r="K8" s="13">
        <v>19</v>
      </c>
      <c r="L8" s="13">
        <v>38</v>
      </c>
      <c r="M8" s="13">
        <v>45</v>
      </c>
      <c r="N8" s="13">
        <v>14</v>
      </c>
      <c r="O8" s="13">
        <v>6</v>
      </c>
      <c r="P8" s="13">
        <v>14</v>
      </c>
      <c r="Q8" s="13">
        <v>14</v>
      </c>
      <c r="R8" s="13">
        <v>9</v>
      </c>
      <c r="S8" s="13">
        <v>15</v>
      </c>
      <c r="T8" s="13">
        <v>2</v>
      </c>
      <c r="U8" s="13">
        <v>0</v>
      </c>
      <c r="V8" s="13">
        <v>0</v>
      </c>
    </row>
    <row r="9" spans="1:22">
      <c r="A9" s="17">
        <v>7</v>
      </c>
      <c r="B9" s="17" t="s">
        <v>99</v>
      </c>
      <c r="C9" s="18" t="s">
        <v>100</v>
      </c>
      <c r="D9" s="20">
        <f t="shared" si="0"/>
        <v>135</v>
      </c>
      <c r="E9" s="13">
        <v>4</v>
      </c>
      <c r="F9" s="13">
        <v>10</v>
      </c>
      <c r="G9" s="13">
        <v>8</v>
      </c>
      <c r="H9" s="13">
        <v>6</v>
      </c>
      <c r="I9" s="13">
        <v>2</v>
      </c>
      <c r="J9" s="13">
        <v>8</v>
      </c>
      <c r="K9" s="13">
        <v>4</v>
      </c>
      <c r="L9" s="13">
        <v>13</v>
      </c>
      <c r="M9" s="13">
        <v>6</v>
      </c>
      <c r="N9" s="13">
        <v>13</v>
      </c>
      <c r="O9" s="13">
        <v>22</v>
      </c>
      <c r="P9" s="13">
        <v>29</v>
      </c>
      <c r="Q9" s="13">
        <v>3</v>
      </c>
      <c r="R9" s="13">
        <v>4</v>
      </c>
      <c r="S9" s="13">
        <v>3</v>
      </c>
      <c r="T9" s="13">
        <v>0</v>
      </c>
      <c r="U9" s="13">
        <v>0</v>
      </c>
      <c r="V9" s="13">
        <v>0</v>
      </c>
    </row>
    <row r="10" spans="1:22">
      <c r="A10" s="17">
        <v>8</v>
      </c>
      <c r="B10" s="17" t="s">
        <v>64</v>
      </c>
      <c r="C10" s="18" t="s">
        <v>102</v>
      </c>
      <c r="D10" s="20">
        <f t="shared" si="0"/>
        <v>78</v>
      </c>
      <c r="E10" s="13">
        <v>7</v>
      </c>
      <c r="F10" s="13">
        <v>5</v>
      </c>
      <c r="G10" s="13">
        <v>0</v>
      </c>
      <c r="H10" s="13">
        <v>6</v>
      </c>
      <c r="I10" s="13">
        <v>5</v>
      </c>
      <c r="J10" s="13">
        <v>1</v>
      </c>
      <c r="K10" s="13">
        <v>2</v>
      </c>
      <c r="L10" s="13">
        <v>3</v>
      </c>
      <c r="M10" s="13">
        <v>4</v>
      </c>
      <c r="N10" s="13">
        <v>4</v>
      </c>
      <c r="O10" s="13">
        <v>21</v>
      </c>
      <c r="P10" s="13">
        <v>7</v>
      </c>
      <c r="Q10" s="13">
        <v>1</v>
      </c>
      <c r="R10" s="13">
        <v>6</v>
      </c>
      <c r="S10" s="13">
        <v>6</v>
      </c>
      <c r="T10" s="13">
        <v>0</v>
      </c>
      <c r="U10" s="13">
        <v>0</v>
      </c>
      <c r="V10" s="13">
        <v>0</v>
      </c>
    </row>
    <row r="11" spans="1:22">
      <c r="A11" s="17">
        <v>9</v>
      </c>
      <c r="B11" s="17" t="s">
        <v>68</v>
      </c>
      <c r="C11" s="18" t="s">
        <v>104</v>
      </c>
      <c r="D11" s="20">
        <f t="shared" si="0"/>
        <v>23</v>
      </c>
      <c r="E11" s="13">
        <v>3</v>
      </c>
      <c r="F11" s="13">
        <v>3</v>
      </c>
      <c r="G11" s="13">
        <v>1</v>
      </c>
      <c r="H11" s="13">
        <v>1</v>
      </c>
      <c r="I11" s="13">
        <v>1</v>
      </c>
      <c r="J11" s="13">
        <v>5</v>
      </c>
      <c r="K11" s="13">
        <v>0</v>
      </c>
      <c r="L11" s="13">
        <v>3</v>
      </c>
      <c r="M11" s="13">
        <v>1</v>
      </c>
      <c r="N11" s="13">
        <v>2</v>
      </c>
      <c r="O11" s="13">
        <v>0</v>
      </c>
      <c r="P11" s="13">
        <v>0</v>
      </c>
      <c r="Q11" s="13">
        <v>1</v>
      </c>
      <c r="R11" s="13">
        <v>0</v>
      </c>
      <c r="S11" s="13">
        <v>1</v>
      </c>
      <c r="T11" s="13">
        <v>1</v>
      </c>
      <c r="U11" s="13">
        <v>0</v>
      </c>
      <c r="V11" s="13">
        <v>0</v>
      </c>
    </row>
    <row r="12" spans="1:22">
      <c r="A12" s="17">
        <v>10</v>
      </c>
      <c r="B12" s="17" t="s">
        <v>42</v>
      </c>
      <c r="C12" s="18" t="s">
        <v>105</v>
      </c>
      <c r="D12" s="20">
        <f t="shared" si="0"/>
        <v>8</v>
      </c>
      <c r="E12" s="13">
        <v>1</v>
      </c>
      <c r="F12" s="13">
        <v>0</v>
      </c>
      <c r="G12" s="13">
        <v>0</v>
      </c>
      <c r="H12" s="13">
        <v>0</v>
      </c>
      <c r="I12" s="13">
        <v>0</v>
      </c>
      <c r="J12" s="13">
        <v>1</v>
      </c>
      <c r="K12" s="13">
        <v>0</v>
      </c>
      <c r="L12" s="13">
        <v>1</v>
      </c>
      <c r="M12" s="13">
        <v>0</v>
      </c>
      <c r="N12" s="13">
        <v>2</v>
      </c>
      <c r="O12" s="13">
        <v>2</v>
      </c>
      <c r="P12" s="13">
        <v>0</v>
      </c>
      <c r="Q12" s="13">
        <v>0</v>
      </c>
      <c r="R12" s="13">
        <v>1</v>
      </c>
      <c r="S12" s="13">
        <v>0</v>
      </c>
      <c r="T12" s="13">
        <v>0</v>
      </c>
      <c r="U12" s="13">
        <v>0</v>
      </c>
      <c r="V12" s="13">
        <v>0</v>
      </c>
    </row>
    <row r="13" spans="1:22">
      <c r="A13" s="17">
        <v>11</v>
      </c>
      <c r="B13" s="17" t="s">
        <v>107</v>
      </c>
      <c r="C13" s="18" t="s">
        <v>108</v>
      </c>
      <c r="D13" s="20">
        <f t="shared" si="0"/>
        <v>135</v>
      </c>
      <c r="E13" s="13">
        <v>29</v>
      </c>
      <c r="F13" s="13">
        <v>14</v>
      </c>
      <c r="G13" s="13">
        <v>13</v>
      </c>
      <c r="H13" s="13">
        <v>9</v>
      </c>
      <c r="I13" s="13">
        <v>6</v>
      </c>
      <c r="J13" s="13">
        <v>3</v>
      </c>
      <c r="K13" s="13">
        <v>4</v>
      </c>
      <c r="L13" s="13">
        <v>9</v>
      </c>
      <c r="M13" s="13">
        <v>5</v>
      </c>
      <c r="N13" s="13">
        <v>7</v>
      </c>
      <c r="O13" s="13">
        <v>7</v>
      </c>
      <c r="P13" s="13">
        <v>14</v>
      </c>
      <c r="Q13" s="13">
        <v>1</v>
      </c>
      <c r="R13" s="13">
        <v>0</v>
      </c>
      <c r="S13" s="13">
        <v>13</v>
      </c>
      <c r="T13" s="13">
        <v>1</v>
      </c>
      <c r="U13" s="13">
        <v>0</v>
      </c>
      <c r="V13" s="13">
        <v>0</v>
      </c>
    </row>
    <row r="14" spans="1:22">
      <c r="A14" s="17">
        <v>12</v>
      </c>
      <c r="B14" s="17" t="s">
        <v>109</v>
      </c>
      <c r="C14" s="18" t="s">
        <v>110</v>
      </c>
      <c r="D14" s="20">
        <f t="shared" si="0"/>
        <v>291</v>
      </c>
      <c r="E14" s="13">
        <v>25</v>
      </c>
      <c r="F14" s="13">
        <v>25</v>
      </c>
      <c r="G14" s="13">
        <v>55</v>
      </c>
      <c r="H14" s="13">
        <v>35</v>
      </c>
      <c r="I14" s="13">
        <v>20</v>
      </c>
      <c r="J14" s="13">
        <v>6</v>
      </c>
      <c r="K14" s="13">
        <v>1</v>
      </c>
      <c r="L14" s="13">
        <v>25</v>
      </c>
      <c r="M14" s="13">
        <v>7</v>
      </c>
      <c r="N14" s="13">
        <v>12</v>
      </c>
      <c r="O14" s="13">
        <v>9</v>
      </c>
      <c r="P14" s="13">
        <v>22</v>
      </c>
      <c r="Q14" s="13">
        <v>1</v>
      </c>
      <c r="R14" s="13">
        <v>12</v>
      </c>
      <c r="S14" s="13">
        <v>33</v>
      </c>
      <c r="T14" s="13">
        <v>3</v>
      </c>
      <c r="U14" s="13">
        <v>0</v>
      </c>
      <c r="V14" s="13">
        <v>0</v>
      </c>
    </row>
    <row r="15" spans="1:22" s="3" customFormat="1" ht="14.25" customHeight="1">
      <c r="A15" s="57" t="s">
        <v>481</v>
      </c>
      <c r="B15" s="57"/>
      <c r="C15" s="58"/>
      <c r="D15" s="20">
        <f>SUM(D3:D14)</f>
        <v>3192</v>
      </c>
      <c r="E15" s="20">
        <f t="shared" ref="E15:F15" si="1">SUM(E3:E14)</f>
        <v>285</v>
      </c>
      <c r="F15" s="20">
        <f t="shared" si="1"/>
        <v>260</v>
      </c>
      <c r="G15" s="20">
        <f t="shared" ref="G15" si="2">SUM(G3:G14)</f>
        <v>190</v>
      </c>
      <c r="H15" s="20">
        <f t="shared" ref="H15:I15" si="3">SUM(H3:H14)</f>
        <v>174</v>
      </c>
      <c r="I15" s="20">
        <f t="shared" si="3"/>
        <v>167</v>
      </c>
      <c r="J15" s="20">
        <f t="shared" ref="J15" si="4">SUM(J3:J14)</f>
        <v>173</v>
      </c>
      <c r="K15" s="20">
        <f t="shared" ref="K15" si="5">SUM(K3:K14)</f>
        <v>139</v>
      </c>
      <c r="L15" s="20">
        <f t="shared" ref="L15" si="6">SUM(L3:L14)</f>
        <v>215</v>
      </c>
      <c r="M15" s="20">
        <f t="shared" ref="M15" si="7">SUM(M3:M14)</f>
        <v>172</v>
      </c>
      <c r="N15" s="20">
        <f t="shared" ref="N15" si="8">SUM(N3:N14)</f>
        <v>302</v>
      </c>
      <c r="O15" s="20">
        <f t="shared" ref="O15" si="9">SUM(O3:O14)</f>
        <v>362</v>
      </c>
      <c r="P15" s="20">
        <f t="shared" ref="P15" si="10">SUM(P3:P14)</f>
        <v>218</v>
      </c>
      <c r="Q15" s="20">
        <f t="shared" ref="Q15" si="11">SUM(Q3:Q14)</f>
        <v>160</v>
      </c>
      <c r="R15" s="20">
        <f t="shared" ref="R15" si="12">SUM(R3:R14)</f>
        <v>138</v>
      </c>
      <c r="S15" s="20">
        <f t="shared" ref="S15" si="13">SUM(S3:S14)</f>
        <v>210</v>
      </c>
      <c r="T15" s="20">
        <f t="shared" ref="T15" si="14">SUM(T3:T14)</f>
        <v>27</v>
      </c>
      <c r="U15" s="20">
        <f t="shared" ref="U15" si="15">SUM(U3:U14)</f>
        <v>0</v>
      </c>
      <c r="V15" s="20">
        <f t="shared" ref="V15" si="16">SUM(V3:V14)</f>
        <v>0</v>
      </c>
    </row>
    <row r="16" spans="1:22">
      <c r="A16" s="59" t="s">
        <v>179</v>
      </c>
      <c r="B16" s="59"/>
      <c r="C16" s="60"/>
      <c r="D16" s="20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</row>
    <row r="17" spans="1:22">
      <c r="A17" s="17">
        <v>1</v>
      </c>
      <c r="B17" s="17" t="s">
        <v>42</v>
      </c>
      <c r="C17" s="18" t="s">
        <v>180</v>
      </c>
      <c r="D17" s="20">
        <f t="shared" ref="D17:D28" si="17">SUM(E17:V17)</f>
        <v>591</v>
      </c>
      <c r="E17" s="13">
        <v>50</v>
      </c>
      <c r="F17" s="13">
        <v>66</v>
      </c>
      <c r="G17" s="13">
        <v>33</v>
      </c>
      <c r="H17" s="13">
        <v>29</v>
      </c>
      <c r="I17" s="13">
        <v>38</v>
      </c>
      <c r="J17" s="13">
        <v>49</v>
      </c>
      <c r="K17" s="13">
        <v>29</v>
      </c>
      <c r="L17" s="13">
        <v>35</v>
      </c>
      <c r="M17" s="13">
        <v>34</v>
      </c>
      <c r="N17" s="13">
        <v>46</v>
      </c>
      <c r="O17" s="13">
        <v>41</v>
      </c>
      <c r="P17" s="13">
        <v>27</v>
      </c>
      <c r="Q17" s="13">
        <v>24</v>
      </c>
      <c r="R17" s="13">
        <v>25</v>
      </c>
      <c r="S17" s="13">
        <v>59</v>
      </c>
      <c r="T17" s="13">
        <v>4</v>
      </c>
      <c r="U17" s="19">
        <v>0</v>
      </c>
      <c r="V17" s="13">
        <v>2</v>
      </c>
    </row>
    <row r="18" spans="1:22">
      <c r="A18" s="17">
        <v>2</v>
      </c>
      <c r="B18" s="17" t="s">
        <v>96</v>
      </c>
      <c r="C18" s="18" t="s">
        <v>158</v>
      </c>
      <c r="D18" s="20">
        <f t="shared" si="17"/>
        <v>204</v>
      </c>
      <c r="E18" s="13">
        <v>8</v>
      </c>
      <c r="F18" s="13">
        <v>20</v>
      </c>
      <c r="G18" s="13">
        <v>8</v>
      </c>
      <c r="H18" s="13">
        <v>8</v>
      </c>
      <c r="I18" s="13">
        <v>12</v>
      </c>
      <c r="J18" s="13">
        <v>9</v>
      </c>
      <c r="K18" s="13">
        <v>6</v>
      </c>
      <c r="L18" s="13">
        <v>25</v>
      </c>
      <c r="M18" s="13">
        <v>33</v>
      </c>
      <c r="N18" s="13">
        <v>13</v>
      </c>
      <c r="O18" s="13">
        <v>16</v>
      </c>
      <c r="P18" s="13">
        <v>6</v>
      </c>
      <c r="Q18" s="13">
        <v>13</v>
      </c>
      <c r="R18" s="13">
        <v>9</v>
      </c>
      <c r="S18" s="13">
        <v>17</v>
      </c>
      <c r="T18" s="13">
        <v>1</v>
      </c>
      <c r="U18" s="19">
        <v>0</v>
      </c>
      <c r="V18" s="13">
        <v>0</v>
      </c>
    </row>
    <row r="19" spans="1:22">
      <c r="A19" s="17">
        <v>3</v>
      </c>
      <c r="B19" s="17" t="s">
        <v>11</v>
      </c>
      <c r="C19" s="18" t="s">
        <v>181</v>
      </c>
      <c r="D19" s="20">
        <f t="shared" si="17"/>
        <v>111</v>
      </c>
      <c r="E19" s="13">
        <v>6</v>
      </c>
      <c r="F19" s="13">
        <v>7</v>
      </c>
      <c r="G19" s="13">
        <v>8</v>
      </c>
      <c r="H19" s="13">
        <v>10</v>
      </c>
      <c r="I19" s="13">
        <v>9</v>
      </c>
      <c r="J19" s="13">
        <v>6</v>
      </c>
      <c r="K19" s="13">
        <v>7</v>
      </c>
      <c r="L19" s="13">
        <v>20</v>
      </c>
      <c r="M19" s="13">
        <v>5</v>
      </c>
      <c r="N19" s="13">
        <v>3</v>
      </c>
      <c r="O19" s="13">
        <v>8</v>
      </c>
      <c r="P19" s="13">
        <v>4</v>
      </c>
      <c r="Q19" s="13">
        <v>0</v>
      </c>
      <c r="R19" s="13">
        <v>3</v>
      </c>
      <c r="S19" s="13">
        <v>15</v>
      </c>
      <c r="T19" s="13">
        <v>0</v>
      </c>
      <c r="U19" s="19">
        <v>0</v>
      </c>
      <c r="V19" s="13">
        <v>0</v>
      </c>
    </row>
    <row r="20" spans="1:22">
      <c r="A20" s="17">
        <v>4</v>
      </c>
      <c r="B20" s="17" t="s">
        <v>49</v>
      </c>
      <c r="C20" s="18" t="s">
        <v>183</v>
      </c>
      <c r="D20" s="20">
        <f t="shared" si="17"/>
        <v>166</v>
      </c>
      <c r="E20" s="13">
        <v>7</v>
      </c>
      <c r="F20" s="13">
        <v>5</v>
      </c>
      <c r="G20" s="13">
        <v>2</v>
      </c>
      <c r="H20" s="13">
        <v>3</v>
      </c>
      <c r="I20" s="13">
        <v>3</v>
      </c>
      <c r="J20" s="13">
        <v>2</v>
      </c>
      <c r="K20" s="13">
        <v>2</v>
      </c>
      <c r="L20" s="13">
        <v>5</v>
      </c>
      <c r="M20" s="13">
        <v>1</v>
      </c>
      <c r="N20" s="13">
        <v>30</v>
      </c>
      <c r="O20" s="13">
        <v>57</v>
      </c>
      <c r="P20" s="13">
        <v>25</v>
      </c>
      <c r="Q20" s="13">
        <v>11</v>
      </c>
      <c r="R20" s="13">
        <v>7</v>
      </c>
      <c r="S20" s="13">
        <v>6</v>
      </c>
      <c r="T20" s="13">
        <v>0</v>
      </c>
      <c r="U20" s="19">
        <v>0</v>
      </c>
      <c r="V20" s="13">
        <v>0</v>
      </c>
    </row>
    <row r="21" spans="1:22">
      <c r="A21" s="17">
        <v>5</v>
      </c>
      <c r="B21" s="17" t="s">
        <v>29</v>
      </c>
      <c r="C21" s="18" t="s">
        <v>184</v>
      </c>
      <c r="D21" s="20">
        <f t="shared" si="17"/>
        <v>77</v>
      </c>
      <c r="E21" s="13">
        <v>11</v>
      </c>
      <c r="F21" s="13">
        <v>7</v>
      </c>
      <c r="G21" s="13">
        <v>4</v>
      </c>
      <c r="H21" s="13">
        <v>2</v>
      </c>
      <c r="I21" s="13">
        <v>11</v>
      </c>
      <c r="J21" s="13">
        <v>6</v>
      </c>
      <c r="K21" s="13">
        <v>3</v>
      </c>
      <c r="L21" s="13">
        <v>4</v>
      </c>
      <c r="M21" s="13">
        <v>6</v>
      </c>
      <c r="N21" s="13">
        <v>6</v>
      </c>
      <c r="O21" s="13">
        <v>3</v>
      </c>
      <c r="P21" s="13">
        <v>2</v>
      </c>
      <c r="Q21" s="13">
        <v>2</v>
      </c>
      <c r="R21" s="13">
        <v>2</v>
      </c>
      <c r="S21" s="13">
        <v>7</v>
      </c>
      <c r="T21" s="13">
        <v>0</v>
      </c>
      <c r="U21" s="19">
        <v>0</v>
      </c>
      <c r="V21" s="13">
        <v>1</v>
      </c>
    </row>
    <row r="22" spans="1:22">
      <c r="A22" s="17">
        <v>6</v>
      </c>
      <c r="B22" s="17" t="s">
        <v>185</v>
      </c>
      <c r="C22" s="18" t="s">
        <v>187</v>
      </c>
      <c r="D22" s="20">
        <f t="shared" si="17"/>
        <v>61</v>
      </c>
      <c r="E22" s="13">
        <v>7</v>
      </c>
      <c r="F22" s="13">
        <v>9</v>
      </c>
      <c r="G22" s="13">
        <v>0</v>
      </c>
      <c r="H22" s="13">
        <v>0</v>
      </c>
      <c r="I22" s="13">
        <v>0</v>
      </c>
      <c r="J22" s="13">
        <v>2</v>
      </c>
      <c r="K22" s="13">
        <v>3</v>
      </c>
      <c r="L22" s="13">
        <v>3</v>
      </c>
      <c r="M22" s="13">
        <v>4</v>
      </c>
      <c r="N22" s="13">
        <v>8</v>
      </c>
      <c r="O22" s="13">
        <v>9</v>
      </c>
      <c r="P22" s="13">
        <v>4</v>
      </c>
      <c r="Q22" s="13">
        <v>4</v>
      </c>
      <c r="R22" s="13">
        <v>2</v>
      </c>
      <c r="S22" s="13">
        <v>5</v>
      </c>
      <c r="T22" s="13">
        <v>1</v>
      </c>
      <c r="U22" s="19">
        <v>0</v>
      </c>
      <c r="V22" s="13">
        <v>0</v>
      </c>
    </row>
    <row r="23" spans="1:22">
      <c r="A23" s="17">
        <v>7</v>
      </c>
      <c r="B23" s="17" t="s">
        <v>57</v>
      </c>
      <c r="C23" s="18" t="s">
        <v>189</v>
      </c>
      <c r="D23" s="20">
        <f t="shared" si="17"/>
        <v>67</v>
      </c>
      <c r="E23" s="13">
        <v>4</v>
      </c>
      <c r="F23" s="13">
        <v>6</v>
      </c>
      <c r="G23" s="13">
        <v>0</v>
      </c>
      <c r="H23" s="13">
        <v>0</v>
      </c>
      <c r="I23" s="13">
        <v>6</v>
      </c>
      <c r="J23" s="13">
        <v>6</v>
      </c>
      <c r="K23" s="13">
        <v>23</v>
      </c>
      <c r="L23" s="13">
        <v>1</v>
      </c>
      <c r="M23" s="13">
        <v>1</v>
      </c>
      <c r="N23" s="13">
        <v>3</v>
      </c>
      <c r="O23" s="13">
        <v>2</v>
      </c>
      <c r="P23" s="13">
        <v>7</v>
      </c>
      <c r="Q23" s="13">
        <v>2</v>
      </c>
      <c r="R23" s="13">
        <v>3</v>
      </c>
      <c r="S23" s="13">
        <v>2</v>
      </c>
      <c r="T23" s="13">
        <v>1</v>
      </c>
      <c r="U23" s="19">
        <v>0</v>
      </c>
      <c r="V23" s="13">
        <v>0</v>
      </c>
    </row>
    <row r="24" spans="1:22">
      <c r="A24" s="17">
        <v>8</v>
      </c>
      <c r="B24" s="17" t="s">
        <v>190</v>
      </c>
      <c r="C24" s="18" t="s">
        <v>191</v>
      </c>
      <c r="D24" s="20">
        <f t="shared" si="17"/>
        <v>53</v>
      </c>
      <c r="E24" s="13">
        <v>0</v>
      </c>
      <c r="F24" s="13">
        <v>1</v>
      </c>
      <c r="G24" s="13">
        <v>2</v>
      </c>
      <c r="H24" s="13">
        <v>2</v>
      </c>
      <c r="I24" s="13">
        <v>2</v>
      </c>
      <c r="J24" s="13">
        <v>5</v>
      </c>
      <c r="K24" s="13">
        <v>1</v>
      </c>
      <c r="L24" s="13">
        <v>2</v>
      </c>
      <c r="M24" s="13">
        <v>9</v>
      </c>
      <c r="N24" s="13">
        <v>16</v>
      </c>
      <c r="O24" s="13">
        <v>4</v>
      </c>
      <c r="P24" s="13">
        <v>2</v>
      </c>
      <c r="Q24" s="13">
        <v>2</v>
      </c>
      <c r="R24" s="13">
        <v>1</v>
      </c>
      <c r="S24" s="13">
        <v>4</v>
      </c>
      <c r="T24" s="13">
        <v>0</v>
      </c>
      <c r="U24" s="19">
        <v>0</v>
      </c>
      <c r="V24" s="13">
        <v>0</v>
      </c>
    </row>
    <row r="25" spans="1:22">
      <c r="A25" s="17">
        <v>9</v>
      </c>
      <c r="B25" s="17" t="s">
        <v>193</v>
      </c>
      <c r="C25" s="18" t="s">
        <v>194</v>
      </c>
      <c r="D25" s="20">
        <f t="shared" si="17"/>
        <v>43</v>
      </c>
      <c r="E25" s="13">
        <v>2</v>
      </c>
      <c r="F25" s="13">
        <v>5</v>
      </c>
      <c r="G25" s="13">
        <v>2</v>
      </c>
      <c r="H25" s="13">
        <v>0</v>
      </c>
      <c r="I25" s="13">
        <v>0</v>
      </c>
      <c r="J25" s="13">
        <v>1</v>
      </c>
      <c r="K25" s="13">
        <v>0</v>
      </c>
      <c r="L25" s="13">
        <v>0</v>
      </c>
      <c r="M25" s="13">
        <v>1</v>
      </c>
      <c r="N25" s="13">
        <v>4</v>
      </c>
      <c r="O25" s="13">
        <v>4</v>
      </c>
      <c r="P25" s="13">
        <v>5</v>
      </c>
      <c r="Q25" s="13">
        <v>8</v>
      </c>
      <c r="R25" s="13">
        <v>8</v>
      </c>
      <c r="S25" s="13">
        <v>3</v>
      </c>
      <c r="T25" s="13">
        <v>0</v>
      </c>
      <c r="U25" s="19">
        <v>0</v>
      </c>
      <c r="V25" s="13">
        <v>0</v>
      </c>
    </row>
    <row r="26" spans="1:22">
      <c r="A26" s="17">
        <v>10</v>
      </c>
      <c r="B26" s="17" t="s">
        <v>107</v>
      </c>
      <c r="C26" s="18" t="s">
        <v>195</v>
      </c>
      <c r="D26" s="20">
        <f t="shared" si="17"/>
        <v>35</v>
      </c>
      <c r="E26" s="13">
        <v>6</v>
      </c>
      <c r="F26" s="13">
        <v>8</v>
      </c>
      <c r="G26" s="13">
        <v>0</v>
      </c>
      <c r="H26" s="13">
        <v>2</v>
      </c>
      <c r="I26" s="13">
        <v>4</v>
      </c>
      <c r="J26" s="13">
        <v>2</v>
      </c>
      <c r="K26" s="13">
        <v>2</v>
      </c>
      <c r="L26" s="13">
        <v>6</v>
      </c>
      <c r="M26" s="13">
        <v>2</v>
      </c>
      <c r="N26" s="13">
        <v>0</v>
      </c>
      <c r="O26" s="13">
        <v>1</v>
      </c>
      <c r="P26" s="13">
        <v>1</v>
      </c>
      <c r="Q26" s="13">
        <v>0</v>
      </c>
      <c r="R26" s="13">
        <v>0</v>
      </c>
      <c r="S26" s="13">
        <v>1</v>
      </c>
      <c r="T26" s="13">
        <v>0</v>
      </c>
      <c r="U26" s="19">
        <v>0</v>
      </c>
      <c r="V26" s="13">
        <v>0</v>
      </c>
    </row>
    <row r="27" spans="1:22">
      <c r="A27" s="17">
        <v>11</v>
      </c>
      <c r="B27" s="17" t="s">
        <v>143</v>
      </c>
      <c r="C27" s="18" t="s">
        <v>196</v>
      </c>
      <c r="D27" s="20">
        <f t="shared" si="17"/>
        <v>47</v>
      </c>
      <c r="E27" s="13">
        <v>3</v>
      </c>
      <c r="F27" s="13">
        <v>3</v>
      </c>
      <c r="G27" s="13">
        <v>5</v>
      </c>
      <c r="H27" s="13">
        <v>5</v>
      </c>
      <c r="I27" s="13">
        <v>8</v>
      </c>
      <c r="J27" s="13">
        <v>3</v>
      </c>
      <c r="K27" s="13">
        <v>2</v>
      </c>
      <c r="L27" s="13">
        <v>2</v>
      </c>
      <c r="M27" s="13">
        <v>1</v>
      </c>
      <c r="N27" s="13">
        <v>4</v>
      </c>
      <c r="O27" s="13">
        <v>4</v>
      </c>
      <c r="P27" s="13">
        <v>3</v>
      </c>
      <c r="Q27" s="13">
        <v>1</v>
      </c>
      <c r="R27" s="13">
        <v>0</v>
      </c>
      <c r="S27" s="13">
        <v>3</v>
      </c>
      <c r="T27" s="13">
        <v>0</v>
      </c>
      <c r="U27" s="19">
        <v>0</v>
      </c>
      <c r="V27" s="13">
        <v>0</v>
      </c>
    </row>
    <row r="28" spans="1:22">
      <c r="A28" s="17">
        <v>12</v>
      </c>
      <c r="B28" s="17" t="s">
        <v>11</v>
      </c>
      <c r="C28" s="18" t="s">
        <v>197</v>
      </c>
      <c r="D28" s="20">
        <f t="shared" si="17"/>
        <v>44</v>
      </c>
      <c r="E28" s="13">
        <v>2</v>
      </c>
      <c r="F28" s="13">
        <v>6</v>
      </c>
      <c r="G28" s="13">
        <v>1</v>
      </c>
      <c r="H28" s="13">
        <v>2</v>
      </c>
      <c r="I28" s="13">
        <v>2</v>
      </c>
      <c r="J28" s="13">
        <v>3</v>
      </c>
      <c r="K28" s="13">
        <v>3</v>
      </c>
      <c r="L28" s="13">
        <v>1</v>
      </c>
      <c r="M28" s="13">
        <v>4</v>
      </c>
      <c r="N28" s="13">
        <v>4</v>
      </c>
      <c r="O28" s="13">
        <v>9</v>
      </c>
      <c r="P28" s="13">
        <v>1</v>
      </c>
      <c r="Q28" s="13">
        <v>1</v>
      </c>
      <c r="R28" s="13">
        <v>1</v>
      </c>
      <c r="S28" s="13">
        <v>4</v>
      </c>
      <c r="T28" s="13">
        <v>0</v>
      </c>
      <c r="U28" s="19">
        <v>0</v>
      </c>
      <c r="V28" s="13">
        <v>0</v>
      </c>
    </row>
    <row r="29" spans="1:22" ht="14.25" customHeight="1">
      <c r="A29" s="57" t="s">
        <v>481</v>
      </c>
      <c r="B29" s="57"/>
      <c r="C29" s="58"/>
      <c r="D29" s="20">
        <f>SUM(D17:D28)</f>
        <v>1499</v>
      </c>
      <c r="E29" s="20">
        <f t="shared" ref="E29:V29" si="18">SUM(E17:E28)</f>
        <v>106</v>
      </c>
      <c r="F29" s="20">
        <f t="shared" si="18"/>
        <v>143</v>
      </c>
      <c r="G29" s="20">
        <f t="shared" si="18"/>
        <v>65</v>
      </c>
      <c r="H29" s="20">
        <f t="shared" si="18"/>
        <v>63</v>
      </c>
      <c r="I29" s="20">
        <f t="shared" si="18"/>
        <v>95</v>
      </c>
      <c r="J29" s="20">
        <f t="shared" si="18"/>
        <v>94</v>
      </c>
      <c r="K29" s="20">
        <f t="shared" si="18"/>
        <v>81</v>
      </c>
      <c r="L29" s="20">
        <f t="shared" si="18"/>
        <v>104</v>
      </c>
      <c r="M29" s="20">
        <f t="shared" si="18"/>
        <v>101</v>
      </c>
      <c r="N29" s="20">
        <f t="shared" si="18"/>
        <v>137</v>
      </c>
      <c r="O29" s="20">
        <f t="shared" si="18"/>
        <v>158</v>
      </c>
      <c r="P29" s="20">
        <f t="shared" si="18"/>
        <v>87</v>
      </c>
      <c r="Q29" s="20">
        <f t="shared" si="18"/>
        <v>68</v>
      </c>
      <c r="R29" s="20">
        <f t="shared" si="18"/>
        <v>61</v>
      </c>
      <c r="S29" s="20">
        <f t="shared" si="18"/>
        <v>126</v>
      </c>
      <c r="T29" s="20">
        <f t="shared" si="18"/>
        <v>7</v>
      </c>
      <c r="U29" s="20">
        <f t="shared" si="18"/>
        <v>0</v>
      </c>
      <c r="V29" s="20">
        <f t="shared" si="18"/>
        <v>3</v>
      </c>
    </row>
    <row r="30" spans="1:22">
      <c r="A30" s="60" t="s">
        <v>6</v>
      </c>
      <c r="B30" s="61"/>
      <c r="C30" s="61"/>
      <c r="D30" s="20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</row>
    <row r="31" spans="1:22">
      <c r="A31" s="17">
        <v>1</v>
      </c>
      <c r="B31" s="17" t="s">
        <v>7</v>
      </c>
      <c r="C31" s="18" t="s">
        <v>9</v>
      </c>
      <c r="D31" s="20">
        <f t="shared" ref="D31:D42" si="19">SUM(E31:V31)</f>
        <v>412</v>
      </c>
      <c r="E31" s="13">
        <v>31</v>
      </c>
      <c r="F31" s="13">
        <v>41</v>
      </c>
      <c r="G31" s="13">
        <v>21</v>
      </c>
      <c r="H31" s="13">
        <v>17</v>
      </c>
      <c r="I31" s="13">
        <v>17</v>
      </c>
      <c r="J31" s="13">
        <v>10</v>
      </c>
      <c r="K31" s="13">
        <v>19</v>
      </c>
      <c r="L31" s="13">
        <v>22</v>
      </c>
      <c r="M31" s="13">
        <v>8</v>
      </c>
      <c r="N31" s="13">
        <v>48</v>
      </c>
      <c r="O31" s="13">
        <v>48</v>
      </c>
      <c r="P31" s="13">
        <v>40</v>
      </c>
      <c r="Q31" s="13">
        <v>40</v>
      </c>
      <c r="R31" s="13">
        <v>20</v>
      </c>
      <c r="S31" s="13">
        <v>30</v>
      </c>
      <c r="T31" s="13">
        <v>0</v>
      </c>
      <c r="U31" s="13">
        <v>0</v>
      </c>
      <c r="V31" s="13">
        <v>0</v>
      </c>
    </row>
    <row r="32" spans="1:22">
      <c r="A32" s="17">
        <v>2</v>
      </c>
      <c r="B32" s="17" t="s">
        <v>12</v>
      </c>
      <c r="C32" s="18" t="s">
        <v>14</v>
      </c>
      <c r="D32" s="20">
        <f t="shared" si="19"/>
        <v>283</v>
      </c>
      <c r="E32" s="13">
        <v>11</v>
      </c>
      <c r="F32" s="13">
        <v>10</v>
      </c>
      <c r="G32" s="13">
        <v>43</v>
      </c>
      <c r="H32" s="13">
        <v>14</v>
      </c>
      <c r="I32" s="13">
        <v>11</v>
      </c>
      <c r="J32" s="13">
        <v>7</v>
      </c>
      <c r="K32" s="13">
        <v>11</v>
      </c>
      <c r="L32" s="13">
        <v>13</v>
      </c>
      <c r="M32" s="13">
        <v>4</v>
      </c>
      <c r="N32" s="13">
        <v>16</v>
      </c>
      <c r="O32" s="13">
        <v>37</v>
      </c>
      <c r="P32" s="13">
        <v>33</v>
      </c>
      <c r="Q32" s="13">
        <v>29</v>
      </c>
      <c r="R32" s="13">
        <v>32</v>
      </c>
      <c r="S32" s="13">
        <v>11</v>
      </c>
      <c r="T32" s="13">
        <v>1</v>
      </c>
      <c r="U32" s="13">
        <v>0</v>
      </c>
      <c r="V32" s="13">
        <v>0</v>
      </c>
    </row>
    <row r="33" spans="1:22">
      <c r="A33" s="17">
        <v>3</v>
      </c>
      <c r="B33" s="17" t="s">
        <v>17</v>
      </c>
      <c r="C33" s="18" t="s">
        <v>18</v>
      </c>
      <c r="D33" s="20">
        <f t="shared" si="19"/>
        <v>45</v>
      </c>
      <c r="E33" s="13">
        <v>22</v>
      </c>
      <c r="F33" s="13">
        <v>1</v>
      </c>
      <c r="G33" s="13">
        <v>5</v>
      </c>
      <c r="H33" s="13">
        <v>1</v>
      </c>
      <c r="I33" s="13">
        <v>3</v>
      </c>
      <c r="J33" s="13">
        <v>0</v>
      </c>
      <c r="K33" s="13">
        <v>4</v>
      </c>
      <c r="L33" s="13">
        <v>3</v>
      </c>
      <c r="M33" s="13">
        <v>2</v>
      </c>
      <c r="N33" s="13">
        <v>2</v>
      </c>
      <c r="O33" s="13">
        <v>0</v>
      </c>
      <c r="P33" s="13">
        <v>0</v>
      </c>
      <c r="Q33" s="13">
        <v>0</v>
      </c>
      <c r="R33" s="13">
        <v>0</v>
      </c>
      <c r="S33" s="13">
        <v>1</v>
      </c>
      <c r="T33" s="13">
        <v>1</v>
      </c>
      <c r="U33" s="13">
        <v>0</v>
      </c>
      <c r="V33" s="13">
        <v>0</v>
      </c>
    </row>
    <row r="34" spans="1:22">
      <c r="A34" s="17">
        <v>4</v>
      </c>
      <c r="B34" s="17" t="s">
        <v>12</v>
      </c>
      <c r="C34" s="18" t="s">
        <v>22</v>
      </c>
      <c r="D34" s="20">
        <f t="shared" si="19"/>
        <v>47</v>
      </c>
      <c r="E34" s="13">
        <v>6</v>
      </c>
      <c r="F34" s="13">
        <v>8</v>
      </c>
      <c r="G34" s="13">
        <v>3</v>
      </c>
      <c r="H34" s="13">
        <v>1</v>
      </c>
      <c r="I34" s="13">
        <v>5</v>
      </c>
      <c r="J34" s="13">
        <v>2</v>
      </c>
      <c r="K34" s="13">
        <v>2</v>
      </c>
      <c r="L34" s="13">
        <v>6</v>
      </c>
      <c r="M34" s="13">
        <v>2</v>
      </c>
      <c r="N34" s="13">
        <v>3</v>
      </c>
      <c r="O34" s="13">
        <v>1</v>
      </c>
      <c r="P34" s="13">
        <v>1</v>
      </c>
      <c r="Q34" s="13">
        <v>3</v>
      </c>
      <c r="R34" s="13">
        <v>0</v>
      </c>
      <c r="S34" s="13">
        <v>3</v>
      </c>
      <c r="T34" s="13">
        <v>1</v>
      </c>
      <c r="U34" s="13">
        <v>0</v>
      </c>
      <c r="V34" s="13">
        <v>0</v>
      </c>
    </row>
    <row r="35" spans="1:22">
      <c r="A35" s="17">
        <v>5</v>
      </c>
      <c r="B35" s="17" t="s">
        <v>25</v>
      </c>
      <c r="C35" s="18" t="s">
        <v>27</v>
      </c>
      <c r="D35" s="20">
        <f t="shared" si="19"/>
        <v>76</v>
      </c>
      <c r="E35" s="13">
        <v>3</v>
      </c>
      <c r="F35" s="13">
        <v>10</v>
      </c>
      <c r="G35" s="13">
        <v>1</v>
      </c>
      <c r="H35" s="13">
        <v>1</v>
      </c>
      <c r="I35" s="13">
        <v>2</v>
      </c>
      <c r="J35" s="13">
        <v>9</v>
      </c>
      <c r="K35" s="13">
        <v>5</v>
      </c>
      <c r="L35" s="13">
        <v>27</v>
      </c>
      <c r="M35" s="13">
        <v>2</v>
      </c>
      <c r="N35" s="13">
        <v>5</v>
      </c>
      <c r="O35" s="13">
        <v>2</v>
      </c>
      <c r="P35" s="13">
        <v>1</v>
      </c>
      <c r="Q35" s="13">
        <v>1</v>
      </c>
      <c r="R35" s="13">
        <v>2</v>
      </c>
      <c r="S35" s="13">
        <v>5</v>
      </c>
      <c r="T35" s="13">
        <v>0</v>
      </c>
      <c r="U35" s="13">
        <v>0</v>
      </c>
      <c r="V35" s="13">
        <v>0</v>
      </c>
    </row>
    <row r="36" spans="1:22">
      <c r="A36" s="17">
        <v>6</v>
      </c>
      <c r="B36" s="17" t="s">
        <v>30</v>
      </c>
      <c r="C36" s="18" t="s">
        <v>31</v>
      </c>
      <c r="D36" s="20">
        <f t="shared" si="19"/>
        <v>27</v>
      </c>
      <c r="E36" s="13">
        <v>3</v>
      </c>
      <c r="F36" s="13">
        <v>0</v>
      </c>
      <c r="G36" s="13">
        <v>4</v>
      </c>
      <c r="H36" s="13">
        <v>0</v>
      </c>
      <c r="I36" s="13">
        <v>0</v>
      </c>
      <c r="J36" s="13">
        <v>1</v>
      </c>
      <c r="K36" s="13">
        <v>4</v>
      </c>
      <c r="L36" s="13">
        <v>0</v>
      </c>
      <c r="M36" s="13">
        <v>0</v>
      </c>
      <c r="N36" s="13">
        <v>1</v>
      </c>
      <c r="O36" s="13">
        <v>8</v>
      </c>
      <c r="P36" s="13">
        <v>1</v>
      </c>
      <c r="Q36" s="13">
        <v>1</v>
      </c>
      <c r="R36" s="13">
        <v>4</v>
      </c>
      <c r="S36" s="13">
        <v>0</v>
      </c>
      <c r="T36" s="13">
        <v>0</v>
      </c>
      <c r="U36" s="13">
        <v>0</v>
      </c>
      <c r="V36" s="13">
        <v>0</v>
      </c>
    </row>
    <row r="37" spans="1:22">
      <c r="A37" s="17">
        <v>7</v>
      </c>
      <c r="B37" s="17" t="s">
        <v>20</v>
      </c>
      <c r="C37" s="18" t="s">
        <v>34</v>
      </c>
      <c r="D37" s="20">
        <f t="shared" si="19"/>
        <v>19</v>
      </c>
      <c r="E37" s="13">
        <v>15</v>
      </c>
      <c r="F37" s="13">
        <v>0</v>
      </c>
      <c r="G37" s="13">
        <v>1</v>
      </c>
      <c r="H37" s="13">
        <v>0</v>
      </c>
      <c r="I37" s="13">
        <v>1</v>
      </c>
      <c r="J37" s="13">
        <v>1</v>
      </c>
      <c r="K37" s="13">
        <v>0</v>
      </c>
      <c r="L37" s="13">
        <v>0</v>
      </c>
      <c r="M37" s="13">
        <v>1</v>
      </c>
      <c r="N37" s="13">
        <v>0</v>
      </c>
      <c r="O37" s="13">
        <v>0</v>
      </c>
      <c r="P37" s="13">
        <v>0</v>
      </c>
      <c r="Q37" s="13">
        <v>0</v>
      </c>
      <c r="R37" s="13">
        <v>0</v>
      </c>
      <c r="S37" s="13">
        <v>0</v>
      </c>
      <c r="T37" s="13">
        <v>0</v>
      </c>
      <c r="U37" s="13">
        <v>0</v>
      </c>
      <c r="V37" s="13">
        <v>0</v>
      </c>
    </row>
    <row r="38" spans="1:22">
      <c r="A38" s="17">
        <v>8</v>
      </c>
      <c r="B38" s="17" t="s">
        <v>24</v>
      </c>
      <c r="C38" s="18" t="s">
        <v>37</v>
      </c>
      <c r="D38" s="20">
        <f t="shared" si="19"/>
        <v>13</v>
      </c>
      <c r="E38" s="13">
        <v>2</v>
      </c>
      <c r="F38" s="13">
        <v>0</v>
      </c>
      <c r="G38" s="13">
        <v>0</v>
      </c>
      <c r="H38" s="13">
        <v>3</v>
      </c>
      <c r="I38" s="13">
        <v>1</v>
      </c>
      <c r="J38" s="13">
        <v>0</v>
      </c>
      <c r="K38" s="13">
        <v>2</v>
      </c>
      <c r="L38" s="13">
        <v>1</v>
      </c>
      <c r="M38" s="13">
        <v>0</v>
      </c>
      <c r="N38" s="13">
        <v>2</v>
      </c>
      <c r="O38" s="13">
        <v>0</v>
      </c>
      <c r="P38" s="13">
        <v>0</v>
      </c>
      <c r="Q38" s="13">
        <v>0</v>
      </c>
      <c r="R38" s="13">
        <v>1</v>
      </c>
      <c r="S38" s="13">
        <v>1</v>
      </c>
      <c r="T38" s="13">
        <v>0</v>
      </c>
      <c r="U38" s="13">
        <v>0</v>
      </c>
      <c r="V38" s="13">
        <v>0</v>
      </c>
    </row>
    <row r="39" spans="1:22">
      <c r="A39" s="17">
        <v>9</v>
      </c>
      <c r="B39" s="17" t="s">
        <v>39</v>
      </c>
      <c r="C39" s="18" t="s">
        <v>40</v>
      </c>
      <c r="D39" s="20">
        <f t="shared" si="19"/>
        <v>44</v>
      </c>
      <c r="E39" s="13">
        <v>4</v>
      </c>
      <c r="F39" s="13">
        <v>1</v>
      </c>
      <c r="G39" s="13">
        <v>0</v>
      </c>
      <c r="H39" s="13">
        <v>4</v>
      </c>
      <c r="I39" s="13">
        <v>12</v>
      </c>
      <c r="J39" s="13">
        <v>0</v>
      </c>
      <c r="K39" s="13">
        <v>0</v>
      </c>
      <c r="L39" s="13">
        <v>4</v>
      </c>
      <c r="M39" s="13">
        <v>2</v>
      </c>
      <c r="N39" s="13">
        <v>4</v>
      </c>
      <c r="O39" s="13">
        <v>5</v>
      </c>
      <c r="P39" s="13">
        <v>2</v>
      </c>
      <c r="Q39" s="13">
        <v>1</v>
      </c>
      <c r="R39" s="13">
        <v>1</v>
      </c>
      <c r="S39" s="13">
        <v>4</v>
      </c>
      <c r="T39" s="13">
        <v>0</v>
      </c>
      <c r="U39" s="13">
        <v>0</v>
      </c>
      <c r="V39" s="13">
        <v>0</v>
      </c>
    </row>
    <row r="40" spans="1:22">
      <c r="A40" s="17">
        <v>10</v>
      </c>
      <c r="B40" s="17" t="s">
        <v>42</v>
      </c>
      <c r="C40" s="18" t="s">
        <v>43</v>
      </c>
      <c r="D40" s="20">
        <f t="shared" si="19"/>
        <v>55</v>
      </c>
      <c r="E40" s="13">
        <v>2</v>
      </c>
      <c r="F40" s="13">
        <v>2</v>
      </c>
      <c r="G40" s="13">
        <v>2</v>
      </c>
      <c r="H40" s="13">
        <v>0</v>
      </c>
      <c r="I40" s="13">
        <v>3</v>
      </c>
      <c r="J40" s="13">
        <v>0</v>
      </c>
      <c r="K40" s="13">
        <v>3</v>
      </c>
      <c r="L40" s="13">
        <v>1</v>
      </c>
      <c r="M40" s="13">
        <v>1</v>
      </c>
      <c r="N40" s="13">
        <v>2</v>
      </c>
      <c r="O40" s="13">
        <v>30</v>
      </c>
      <c r="P40" s="13">
        <v>4</v>
      </c>
      <c r="Q40" s="13">
        <v>2</v>
      </c>
      <c r="R40" s="13">
        <v>2</v>
      </c>
      <c r="S40" s="13">
        <v>1</v>
      </c>
      <c r="T40" s="13">
        <v>0</v>
      </c>
      <c r="U40" s="13">
        <v>0</v>
      </c>
      <c r="V40" s="13">
        <v>0</v>
      </c>
    </row>
    <row r="41" spans="1:22">
      <c r="A41" s="17">
        <v>11</v>
      </c>
      <c r="B41" s="17" t="s">
        <v>32</v>
      </c>
      <c r="C41" s="18" t="s">
        <v>45</v>
      </c>
      <c r="D41" s="20">
        <f t="shared" si="19"/>
        <v>11</v>
      </c>
      <c r="E41" s="13">
        <v>1</v>
      </c>
      <c r="F41" s="13">
        <v>0</v>
      </c>
      <c r="G41" s="13">
        <v>1</v>
      </c>
      <c r="H41" s="13">
        <v>1</v>
      </c>
      <c r="I41" s="13">
        <v>1</v>
      </c>
      <c r="J41" s="13">
        <v>0</v>
      </c>
      <c r="K41" s="13">
        <v>2</v>
      </c>
      <c r="L41" s="13">
        <v>0</v>
      </c>
      <c r="M41" s="13">
        <v>0</v>
      </c>
      <c r="N41" s="13">
        <v>0</v>
      </c>
      <c r="O41" s="13">
        <v>3</v>
      </c>
      <c r="P41" s="13">
        <v>0</v>
      </c>
      <c r="Q41" s="13">
        <v>0</v>
      </c>
      <c r="R41" s="13">
        <v>0</v>
      </c>
      <c r="S41" s="13">
        <v>2</v>
      </c>
      <c r="T41" s="13">
        <v>0</v>
      </c>
      <c r="U41" s="13">
        <v>0</v>
      </c>
      <c r="V41" s="13">
        <v>0</v>
      </c>
    </row>
    <row r="42" spans="1:22">
      <c r="A42" s="17">
        <v>12</v>
      </c>
      <c r="B42" s="17" t="s">
        <v>46</v>
      </c>
      <c r="C42" s="18" t="s">
        <v>48</v>
      </c>
      <c r="D42" s="20">
        <f t="shared" si="19"/>
        <v>136</v>
      </c>
      <c r="E42" s="13">
        <v>4</v>
      </c>
      <c r="F42" s="13">
        <v>12</v>
      </c>
      <c r="G42" s="13">
        <v>2</v>
      </c>
      <c r="H42" s="13">
        <v>10</v>
      </c>
      <c r="I42" s="13">
        <v>5</v>
      </c>
      <c r="J42" s="13">
        <v>10</v>
      </c>
      <c r="K42" s="13">
        <v>13</v>
      </c>
      <c r="L42" s="13">
        <v>11</v>
      </c>
      <c r="M42" s="13">
        <v>4</v>
      </c>
      <c r="N42" s="13">
        <v>17</v>
      </c>
      <c r="O42" s="13">
        <v>10</v>
      </c>
      <c r="P42" s="13">
        <v>14</v>
      </c>
      <c r="Q42" s="13">
        <v>1</v>
      </c>
      <c r="R42" s="13">
        <v>9</v>
      </c>
      <c r="S42" s="13">
        <v>14</v>
      </c>
      <c r="T42" s="13">
        <v>0</v>
      </c>
      <c r="U42" s="13">
        <v>0</v>
      </c>
      <c r="V42" s="13">
        <v>0</v>
      </c>
    </row>
    <row r="43" spans="1:22" ht="14.25" customHeight="1">
      <c r="A43" s="57" t="s">
        <v>481</v>
      </c>
      <c r="B43" s="57"/>
      <c r="C43" s="58"/>
      <c r="D43" s="20">
        <f>SUM(D31:D42)</f>
        <v>1168</v>
      </c>
      <c r="E43" s="20">
        <f t="shared" ref="E43:V43" si="20">SUM(E31:E42)</f>
        <v>104</v>
      </c>
      <c r="F43" s="20">
        <f t="shared" si="20"/>
        <v>85</v>
      </c>
      <c r="G43" s="20">
        <f t="shared" si="20"/>
        <v>83</v>
      </c>
      <c r="H43" s="20">
        <f t="shared" si="20"/>
        <v>52</v>
      </c>
      <c r="I43" s="20">
        <f t="shared" si="20"/>
        <v>61</v>
      </c>
      <c r="J43" s="20">
        <f t="shared" si="20"/>
        <v>40</v>
      </c>
      <c r="K43" s="20">
        <f t="shared" si="20"/>
        <v>65</v>
      </c>
      <c r="L43" s="20">
        <f t="shared" si="20"/>
        <v>88</v>
      </c>
      <c r="M43" s="20">
        <f t="shared" si="20"/>
        <v>26</v>
      </c>
      <c r="N43" s="20">
        <f t="shared" si="20"/>
        <v>100</v>
      </c>
      <c r="O43" s="20">
        <f t="shared" si="20"/>
        <v>144</v>
      </c>
      <c r="P43" s="20">
        <f t="shared" si="20"/>
        <v>96</v>
      </c>
      <c r="Q43" s="20">
        <f t="shared" si="20"/>
        <v>78</v>
      </c>
      <c r="R43" s="20">
        <f t="shared" si="20"/>
        <v>71</v>
      </c>
      <c r="S43" s="20">
        <f t="shared" si="20"/>
        <v>72</v>
      </c>
      <c r="T43" s="20">
        <f t="shared" si="20"/>
        <v>3</v>
      </c>
      <c r="U43" s="20">
        <f t="shared" si="20"/>
        <v>0</v>
      </c>
      <c r="V43" s="20">
        <f t="shared" si="20"/>
        <v>0</v>
      </c>
    </row>
    <row r="44" spans="1:22">
      <c r="A44" s="59" t="s">
        <v>135</v>
      </c>
      <c r="B44" s="59"/>
      <c r="C44" s="60"/>
      <c r="D44" s="20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</row>
    <row r="45" spans="1:22">
      <c r="A45" s="17">
        <v>1</v>
      </c>
      <c r="B45" s="17" t="s">
        <v>84</v>
      </c>
      <c r="C45" s="18" t="s">
        <v>136</v>
      </c>
      <c r="D45" s="20">
        <f t="shared" ref="D45:D56" si="21">SUM(E45:V45)</f>
        <v>162</v>
      </c>
      <c r="E45" s="13">
        <v>20</v>
      </c>
      <c r="F45" s="13">
        <v>14</v>
      </c>
      <c r="G45" s="13">
        <v>6</v>
      </c>
      <c r="H45" s="13">
        <v>8</v>
      </c>
      <c r="I45" s="13">
        <v>5</v>
      </c>
      <c r="J45" s="13">
        <v>9</v>
      </c>
      <c r="K45" s="13">
        <v>6</v>
      </c>
      <c r="L45" s="13">
        <v>14</v>
      </c>
      <c r="M45" s="13">
        <v>14</v>
      </c>
      <c r="N45" s="13">
        <v>15</v>
      </c>
      <c r="O45" s="13">
        <v>15</v>
      </c>
      <c r="P45" s="13">
        <v>11</v>
      </c>
      <c r="Q45" s="13">
        <v>0</v>
      </c>
      <c r="R45" s="13">
        <v>8</v>
      </c>
      <c r="S45" s="13">
        <v>15</v>
      </c>
      <c r="T45" s="13">
        <v>1</v>
      </c>
      <c r="U45" s="13">
        <v>0</v>
      </c>
      <c r="V45" s="13">
        <v>1</v>
      </c>
    </row>
    <row r="46" spans="1:22">
      <c r="A46" s="17">
        <v>2</v>
      </c>
      <c r="B46" s="17" t="s">
        <v>137</v>
      </c>
      <c r="C46" s="18" t="s">
        <v>138</v>
      </c>
      <c r="D46" s="20">
        <f t="shared" si="21"/>
        <v>73</v>
      </c>
      <c r="E46" s="13">
        <v>2</v>
      </c>
      <c r="F46" s="13">
        <v>0</v>
      </c>
      <c r="G46" s="13">
        <v>1</v>
      </c>
      <c r="H46" s="13">
        <v>4</v>
      </c>
      <c r="I46" s="13">
        <v>0</v>
      </c>
      <c r="J46" s="13">
        <v>1</v>
      </c>
      <c r="K46" s="13">
        <v>2</v>
      </c>
      <c r="L46" s="13">
        <v>3</v>
      </c>
      <c r="M46" s="13">
        <v>1</v>
      </c>
      <c r="N46" s="13">
        <v>1</v>
      </c>
      <c r="O46" s="13">
        <v>2</v>
      </c>
      <c r="P46" s="13">
        <v>2</v>
      </c>
      <c r="Q46" s="13">
        <v>0</v>
      </c>
      <c r="R46" s="13">
        <v>0</v>
      </c>
      <c r="S46" s="13">
        <v>54</v>
      </c>
      <c r="T46" s="13">
        <v>0</v>
      </c>
      <c r="U46" s="13">
        <v>0</v>
      </c>
      <c r="V46" s="13">
        <v>0</v>
      </c>
    </row>
    <row r="47" spans="1:22">
      <c r="A47" s="17">
        <v>3</v>
      </c>
      <c r="B47" s="17" t="s">
        <v>139</v>
      </c>
      <c r="C47" s="18" t="s">
        <v>140</v>
      </c>
      <c r="D47" s="20">
        <f t="shared" si="21"/>
        <v>18</v>
      </c>
      <c r="E47" s="13">
        <v>1</v>
      </c>
      <c r="F47" s="13">
        <v>3</v>
      </c>
      <c r="G47" s="13">
        <v>0</v>
      </c>
      <c r="H47" s="13">
        <v>0</v>
      </c>
      <c r="I47" s="13">
        <v>0</v>
      </c>
      <c r="J47" s="13">
        <v>0</v>
      </c>
      <c r="K47" s="13">
        <v>0</v>
      </c>
      <c r="L47" s="13">
        <v>2</v>
      </c>
      <c r="M47" s="13">
        <v>0</v>
      </c>
      <c r="N47" s="13">
        <v>5</v>
      </c>
      <c r="O47" s="13">
        <v>2</v>
      </c>
      <c r="P47" s="13">
        <v>0</v>
      </c>
      <c r="Q47" s="13">
        <v>1</v>
      </c>
      <c r="R47" s="13">
        <v>0</v>
      </c>
      <c r="S47" s="13">
        <v>4</v>
      </c>
      <c r="T47" s="13">
        <v>0</v>
      </c>
      <c r="U47" s="13">
        <v>0</v>
      </c>
      <c r="V47" s="13">
        <v>0</v>
      </c>
    </row>
    <row r="48" spans="1:22">
      <c r="A48" s="17">
        <v>4</v>
      </c>
      <c r="B48" s="17" t="s">
        <v>106</v>
      </c>
      <c r="C48" s="18" t="s">
        <v>141</v>
      </c>
      <c r="D48" s="20">
        <f t="shared" si="21"/>
        <v>30</v>
      </c>
      <c r="E48" s="13">
        <v>1</v>
      </c>
      <c r="F48" s="13">
        <v>1</v>
      </c>
      <c r="G48" s="13">
        <v>0</v>
      </c>
      <c r="H48" s="13">
        <v>0</v>
      </c>
      <c r="I48" s="13">
        <v>0</v>
      </c>
      <c r="J48" s="13">
        <v>0</v>
      </c>
      <c r="K48" s="13">
        <v>0</v>
      </c>
      <c r="L48" s="13">
        <v>0</v>
      </c>
      <c r="M48" s="13">
        <v>0</v>
      </c>
      <c r="N48" s="13">
        <v>6</v>
      </c>
      <c r="O48" s="13">
        <v>18</v>
      </c>
      <c r="P48" s="13">
        <v>1</v>
      </c>
      <c r="Q48" s="13">
        <v>3</v>
      </c>
      <c r="R48" s="13">
        <v>0</v>
      </c>
      <c r="S48" s="13">
        <v>0</v>
      </c>
      <c r="T48" s="13">
        <v>0</v>
      </c>
      <c r="U48" s="13">
        <v>0</v>
      </c>
      <c r="V48" s="13">
        <v>0</v>
      </c>
    </row>
    <row r="49" spans="1:22">
      <c r="A49" s="17">
        <v>5</v>
      </c>
      <c r="B49" s="17" t="s">
        <v>143</v>
      </c>
      <c r="C49" s="18" t="s">
        <v>144</v>
      </c>
      <c r="D49" s="20">
        <f t="shared" si="21"/>
        <v>36</v>
      </c>
      <c r="E49" s="13">
        <v>5</v>
      </c>
      <c r="F49" s="13">
        <v>9</v>
      </c>
      <c r="G49" s="13">
        <v>0</v>
      </c>
      <c r="H49" s="13">
        <v>2</v>
      </c>
      <c r="I49" s="13">
        <v>2</v>
      </c>
      <c r="J49" s="13">
        <v>0</v>
      </c>
      <c r="K49" s="13">
        <v>2</v>
      </c>
      <c r="L49" s="13">
        <v>3</v>
      </c>
      <c r="M49" s="13">
        <v>3</v>
      </c>
      <c r="N49" s="13">
        <v>5</v>
      </c>
      <c r="O49" s="13">
        <v>1</v>
      </c>
      <c r="P49" s="13">
        <v>0</v>
      </c>
      <c r="Q49" s="13">
        <v>1</v>
      </c>
      <c r="R49" s="13">
        <v>0</v>
      </c>
      <c r="S49" s="13">
        <v>3</v>
      </c>
      <c r="T49" s="13">
        <v>0</v>
      </c>
      <c r="U49" s="13">
        <v>0</v>
      </c>
      <c r="V49" s="13">
        <v>0</v>
      </c>
    </row>
    <row r="50" spans="1:22">
      <c r="A50" s="17">
        <v>6</v>
      </c>
      <c r="B50" s="17" t="s">
        <v>103</v>
      </c>
      <c r="C50" s="18" t="s">
        <v>145</v>
      </c>
      <c r="D50" s="20">
        <f t="shared" si="21"/>
        <v>16</v>
      </c>
      <c r="E50" s="13">
        <v>1</v>
      </c>
      <c r="F50" s="13">
        <v>1</v>
      </c>
      <c r="G50" s="13">
        <v>0</v>
      </c>
      <c r="H50" s="13">
        <v>0</v>
      </c>
      <c r="I50" s="13">
        <v>0</v>
      </c>
      <c r="J50" s="13">
        <v>4</v>
      </c>
      <c r="K50" s="13">
        <v>0</v>
      </c>
      <c r="L50" s="13">
        <v>5</v>
      </c>
      <c r="M50" s="13">
        <v>0</v>
      </c>
      <c r="N50" s="13">
        <v>2</v>
      </c>
      <c r="O50" s="13">
        <v>0</v>
      </c>
      <c r="P50" s="13">
        <v>1</v>
      </c>
      <c r="Q50" s="13">
        <v>2</v>
      </c>
      <c r="R50" s="13">
        <v>0</v>
      </c>
      <c r="S50" s="13">
        <v>0</v>
      </c>
      <c r="T50" s="13">
        <v>0</v>
      </c>
      <c r="U50" s="13">
        <v>0</v>
      </c>
      <c r="V50" s="13">
        <v>0</v>
      </c>
    </row>
    <row r="51" spans="1:22">
      <c r="A51" s="17">
        <v>7</v>
      </c>
      <c r="B51" s="17" t="s">
        <v>103</v>
      </c>
      <c r="C51" s="18" t="s">
        <v>146</v>
      </c>
      <c r="D51" s="20">
        <f t="shared" si="21"/>
        <v>20</v>
      </c>
      <c r="E51" s="13">
        <v>2</v>
      </c>
      <c r="F51" s="13">
        <v>3</v>
      </c>
      <c r="G51" s="13">
        <v>0</v>
      </c>
      <c r="H51" s="13">
        <v>4</v>
      </c>
      <c r="I51" s="13">
        <v>0</v>
      </c>
      <c r="J51" s="13">
        <v>5</v>
      </c>
      <c r="K51" s="13">
        <v>1</v>
      </c>
      <c r="L51" s="13">
        <v>0</v>
      </c>
      <c r="M51" s="13">
        <v>1</v>
      </c>
      <c r="N51" s="13">
        <v>2</v>
      </c>
      <c r="O51" s="13">
        <v>0</v>
      </c>
      <c r="P51" s="13">
        <v>0</v>
      </c>
      <c r="Q51" s="13">
        <v>0</v>
      </c>
      <c r="R51" s="13">
        <v>0</v>
      </c>
      <c r="S51" s="13">
        <v>1</v>
      </c>
      <c r="T51" s="13">
        <v>1</v>
      </c>
      <c r="U51" s="13">
        <v>0</v>
      </c>
      <c r="V51" s="13">
        <v>0</v>
      </c>
    </row>
    <row r="52" spans="1:22">
      <c r="A52" s="17">
        <v>8</v>
      </c>
      <c r="B52" s="17" t="s">
        <v>96</v>
      </c>
      <c r="C52" s="18" t="s">
        <v>148</v>
      </c>
      <c r="D52" s="20">
        <f t="shared" si="21"/>
        <v>25</v>
      </c>
      <c r="E52" s="13">
        <v>2</v>
      </c>
      <c r="F52" s="13">
        <v>5</v>
      </c>
      <c r="G52" s="13">
        <v>0</v>
      </c>
      <c r="H52" s="13">
        <v>1</v>
      </c>
      <c r="I52" s="13">
        <v>0</v>
      </c>
      <c r="J52" s="13">
        <v>0</v>
      </c>
      <c r="K52" s="13">
        <v>2</v>
      </c>
      <c r="L52" s="13">
        <v>3</v>
      </c>
      <c r="M52" s="13">
        <v>1</v>
      </c>
      <c r="N52" s="13">
        <v>6</v>
      </c>
      <c r="O52" s="13">
        <v>3</v>
      </c>
      <c r="P52" s="13">
        <v>0</v>
      </c>
      <c r="Q52" s="13">
        <v>1</v>
      </c>
      <c r="R52" s="13">
        <v>1</v>
      </c>
      <c r="S52" s="13">
        <v>0</v>
      </c>
      <c r="T52" s="13">
        <v>0</v>
      </c>
      <c r="U52" s="13">
        <v>0</v>
      </c>
      <c r="V52" s="13">
        <v>0</v>
      </c>
    </row>
    <row r="53" spans="1:22">
      <c r="A53" s="17">
        <v>9</v>
      </c>
      <c r="B53" s="17" t="s">
        <v>38</v>
      </c>
      <c r="C53" s="18" t="s">
        <v>150</v>
      </c>
      <c r="D53" s="20">
        <f t="shared" si="21"/>
        <v>12</v>
      </c>
      <c r="E53" s="13">
        <v>2</v>
      </c>
      <c r="F53" s="13">
        <v>4</v>
      </c>
      <c r="G53" s="13">
        <v>1</v>
      </c>
      <c r="H53" s="13">
        <v>0</v>
      </c>
      <c r="I53" s="13">
        <v>0</v>
      </c>
      <c r="J53" s="13">
        <v>2</v>
      </c>
      <c r="K53" s="13">
        <v>0</v>
      </c>
      <c r="L53" s="13">
        <v>0</v>
      </c>
      <c r="M53" s="13">
        <v>1</v>
      </c>
      <c r="N53" s="13">
        <v>0</v>
      </c>
      <c r="O53" s="13">
        <v>1</v>
      </c>
      <c r="P53" s="13">
        <v>0</v>
      </c>
      <c r="Q53" s="13">
        <v>0</v>
      </c>
      <c r="R53" s="13">
        <v>0</v>
      </c>
      <c r="S53" s="13">
        <v>1</v>
      </c>
      <c r="T53" s="13">
        <v>0</v>
      </c>
      <c r="U53" s="13">
        <v>0</v>
      </c>
      <c r="V53" s="13">
        <v>0</v>
      </c>
    </row>
    <row r="54" spans="1:22">
      <c r="A54" s="17">
        <v>10</v>
      </c>
      <c r="B54" s="17" t="s">
        <v>152</v>
      </c>
      <c r="C54" s="18" t="s">
        <v>154</v>
      </c>
      <c r="D54" s="20">
        <f t="shared" si="21"/>
        <v>10</v>
      </c>
      <c r="E54" s="13">
        <v>0</v>
      </c>
      <c r="F54" s="13">
        <v>1</v>
      </c>
      <c r="G54" s="13">
        <v>0</v>
      </c>
      <c r="H54" s="13">
        <v>6</v>
      </c>
      <c r="I54" s="13">
        <v>0</v>
      </c>
      <c r="J54" s="13">
        <v>1</v>
      </c>
      <c r="K54" s="13">
        <v>1</v>
      </c>
      <c r="L54" s="13">
        <v>1</v>
      </c>
      <c r="M54" s="13">
        <v>0</v>
      </c>
      <c r="N54" s="13">
        <v>0</v>
      </c>
      <c r="O54" s="13">
        <v>0</v>
      </c>
      <c r="P54" s="13">
        <v>0</v>
      </c>
      <c r="Q54" s="13">
        <v>0</v>
      </c>
      <c r="R54" s="13">
        <v>0</v>
      </c>
      <c r="S54" s="13">
        <v>0</v>
      </c>
      <c r="T54" s="13">
        <v>0</v>
      </c>
      <c r="U54" s="13">
        <v>0</v>
      </c>
      <c r="V54" s="13">
        <v>0</v>
      </c>
    </row>
    <row r="55" spans="1:22">
      <c r="A55" s="17">
        <v>11</v>
      </c>
      <c r="B55" s="17" t="s">
        <v>155</v>
      </c>
      <c r="C55" s="18" t="s">
        <v>157</v>
      </c>
      <c r="D55" s="20">
        <f t="shared" si="21"/>
        <v>25</v>
      </c>
      <c r="E55" s="13">
        <v>1</v>
      </c>
      <c r="F55" s="13">
        <v>0</v>
      </c>
      <c r="G55" s="13">
        <v>3</v>
      </c>
      <c r="H55" s="13">
        <v>0</v>
      </c>
      <c r="I55" s="13">
        <v>2</v>
      </c>
      <c r="J55" s="13">
        <v>0</v>
      </c>
      <c r="K55" s="13">
        <v>0</v>
      </c>
      <c r="L55" s="13">
        <v>0</v>
      </c>
      <c r="M55" s="13">
        <v>0</v>
      </c>
      <c r="N55" s="13">
        <v>0</v>
      </c>
      <c r="O55" s="13">
        <v>11</v>
      </c>
      <c r="P55" s="13">
        <v>2</v>
      </c>
      <c r="Q55" s="13">
        <v>5</v>
      </c>
      <c r="R55" s="13">
        <v>0</v>
      </c>
      <c r="S55" s="13">
        <v>1</v>
      </c>
      <c r="T55" s="13">
        <v>0</v>
      </c>
      <c r="U55" s="13">
        <v>0</v>
      </c>
      <c r="V55" s="13">
        <v>0</v>
      </c>
    </row>
    <row r="56" spans="1:22">
      <c r="A56" s="17">
        <v>12</v>
      </c>
      <c r="B56" s="17" t="s">
        <v>86</v>
      </c>
      <c r="C56" s="18" t="s">
        <v>158</v>
      </c>
      <c r="D56" s="20">
        <f t="shared" si="21"/>
        <v>17</v>
      </c>
      <c r="E56" s="13">
        <v>0</v>
      </c>
      <c r="F56" s="13">
        <v>4</v>
      </c>
      <c r="G56" s="13">
        <v>1</v>
      </c>
      <c r="H56" s="13">
        <v>0</v>
      </c>
      <c r="I56" s="13">
        <v>1</v>
      </c>
      <c r="J56" s="13">
        <v>1</v>
      </c>
      <c r="K56" s="13">
        <v>7</v>
      </c>
      <c r="L56" s="13">
        <v>0</v>
      </c>
      <c r="M56" s="13">
        <v>0</v>
      </c>
      <c r="N56" s="13">
        <v>0</v>
      </c>
      <c r="O56" s="13">
        <v>1</v>
      </c>
      <c r="P56" s="13">
        <v>0</v>
      </c>
      <c r="Q56" s="13">
        <v>1</v>
      </c>
      <c r="R56" s="13">
        <v>0</v>
      </c>
      <c r="S56" s="13">
        <v>1</v>
      </c>
      <c r="T56" s="13">
        <v>0</v>
      </c>
      <c r="U56" s="13">
        <v>0</v>
      </c>
      <c r="V56" s="13">
        <v>0</v>
      </c>
    </row>
    <row r="57" spans="1:22" ht="14.25" customHeight="1">
      <c r="A57" s="57" t="s">
        <v>481</v>
      </c>
      <c r="B57" s="57"/>
      <c r="C57" s="58"/>
      <c r="D57" s="20">
        <f>SUM(D45:D56)</f>
        <v>444</v>
      </c>
      <c r="E57" s="20">
        <f t="shared" ref="E57:V57" si="22">SUM(E45:E56)</f>
        <v>37</v>
      </c>
      <c r="F57" s="20">
        <f t="shared" si="22"/>
        <v>45</v>
      </c>
      <c r="G57" s="20">
        <f t="shared" si="22"/>
        <v>12</v>
      </c>
      <c r="H57" s="20">
        <f t="shared" si="22"/>
        <v>25</v>
      </c>
      <c r="I57" s="20">
        <f t="shared" si="22"/>
        <v>10</v>
      </c>
      <c r="J57" s="20">
        <f t="shared" si="22"/>
        <v>23</v>
      </c>
      <c r="K57" s="20">
        <f t="shared" si="22"/>
        <v>21</v>
      </c>
      <c r="L57" s="20">
        <f t="shared" si="22"/>
        <v>31</v>
      </c>
      <c r="M57" s="20">
        <f t="shared" si="22"/>
        <v>21</v>
      </c>
      <c r="N57" s="20">
        <f t="shared" si="22"/>
        <v>42</v>
      </c>
      <c r="O57" s="20">
        <f t="shared" si="22"/>
        <v>54</v>
      </c>
      <c r="P57" s="20">
        <f t="shared" si="22"/>
        <v>17</v>
      </c>
      <c r="Q57" s="20">
        <f t="shared" si="22"/>
        <v>14</v>
      </c>
      <c r="R57" s="20">
        <f t="shared" si="22"/>
        <v>9</v>
      </c>
      <c r="S57" s="20">
        <f t="shared" si="22"/>
        <v>80</v>
      </c>
      <c r="T57" s="20">
        <f t="shared" si="22"/>
        <v>2</v>
      </c>
      <c r="U57" s="20">
        <f t="shared" si="22"/>
        <v>0</v>
      </c>
      <c r="V57" s="20">
        <f t="shared" si="22"/>
        <v>1</v>
      </c>
    </row>
    <row r="58" spans="1:22">
      <c r="A58" s="59" t="s">
        <v>50</v>
      </c>
      <c r="B58" s="59"/>
      <c r="C58" s="60"/>
      <c r="D58" s="20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</row>
    <row r="59" spans="1:22">
      <c r="A59" s="17">
        <v>1</v>
      </c>
      <c r="B59" s="17" t="s">
        <v>12</v>
      </c>
      <c r="C59" s="18" t="s">
        <v>52</v>
      </c>
      <c r="D59" s="20">
        <f t="shared" ref="D59:D70" si="23">SUM(E59:V59)</f>
        <v>242</v>
      </c>
      <c r="E59" s="13">
        <v>6</v>
      </c>
      <c r="F59" s="13">
        <v>9</v>
      </c>
      <c r="G59" s="13">
        <v>2</v>
      </c>
      <c r="H59" s="13">
        <v>6</v>
      </c>
      <c r="I59" s="13">
        <v>2</v>
      </c>
      <c r="J59" s="13">
        <v>1</v>
      </c>
      <c r="K59" s="13">
        <v>3</v>
      </c>
      <c r="L59" s="13">
        <v>1</v>
      </c>
      <c r="M59" s="13">
        <v>2</v>
      </c>
      <c r="N59" s="13">
        <v>153</v>
      </c>
      <c r="O59" s="13">
        <v>13</v>
      </c>
      <c r="P59" s="13">
        <v>13</v>
      </c>
      <c r="Q59" s="13">
        <v>9</v>
      </c>
      <c r="R59" s="13">
        <v>18</v>
      </c>
      <c r="S59" s="13">
        <v>4</v>
      </c>
      <c r="T59" s="13">
        <v>0</v>
      </c>
      <c r="U59" s="13">
        <v>0</v>
      </c>
      <c r="V59" s="13">
        <v>0</v>
      </c>
    </row>
    <row r="60" spans="1:22">
      <c r="A60" s="17">
        <v>2</v>
      </c>
      <c r="B60" s="17" t="s">
        <v>53</v>
      </c>
      <c r="C60" s="18" t="s">
        <v>55</v>
      </c>
      <c r="D60" s="20">
        <f t="shared" si="23"/>
        <v>22</v>
      </c>
      <c r="E60" s="13">
        <v>0</v>
      </c>
      <c r="F60" s="13">
        <v>1</v>
      </c>
      <c r="G60" s="13">
        <v>4</v>
      </c>
      <c r="H60" s="13">
        <v>1</v>
      </c>
      <c r="I60" s="13">
        <v>0</v>
      </c>
      <c r="J60" s="13">
        <v>2</v>
      </c>
      <c r="K60" s="13">
        <v>0</v>
      </c>
      <c r="L60" s="13">
        <v>4</v>
      </c>
      <c r="M60" s="13">
        <v>0</v>
      </c>
      <c r="N60" s="13">
        <v>2</v>
      </c>
      <c r="O60" s="13">
        <v>1</v>
      </c>
      <c r="P60" s="13">
        <v>0</v>
      </c>
      <c r="Q60" s="13">
        <v>3</v>
      </c>
      <c r="R60" s="13">
        <v>1</v>
      </c>
      <c r="S60" s="13">
        <v>3</v>
      </c>
      <c r="T60" s="13">
        <v>0</v>
      </c>
      <c r="U60" s="13">
        <v>0</v>
      </c>
      <c r="V60" s="13">
        <v>0</v>
      </c>
    </row>
    <row r="61" spans="1:22">
      <c r="A61" s="17">
        <v>3</v>
      </c>
      <c r="B61" s="17" t="s">
        <v>58</v>
      </c>
      <c r="C61" s="18" t="s">
        <v>59</v>
      </c>
      <c r="D61" s="20">
        <f t="shared" si="23"/>
        <v>17</v>
      </c>
      <c r="E61" s="13">
        <v>0</v>
      </c>
      <c r="F61" s="13">
        <v>2</v>
      </c>
      <c r="G61" s="13">
        <v>0</v>
      </c>
      <c r="H61" s="13">
        <v>3</v>
      </c>
      <c r="I61" s="13">
        <v>0</v>
      </c>
      <c r="J61" s="13">
        <v>3</v>
      </c>
      <c r="K61" s="13">
        <v>0</v>
      </c>
      <c r="L61" s="13">
        <v>7</v>
      </c>
      <c r="M61" s="13">
        <v>1</v>
      </c>
      <c r="N61" s="13">
        <v>0</v>
      </c>
      <c r="O61" s="13">
        <v>0</v>
      </c>
      <c r="P61" s="13">
        <v>0</v>
      </c>
      <c r="Q61" s="13">
        <v>0</v>
      </c>
      <c r="R61" s="13">
        <v>0</v>
      </c>
      <c r="S61" s="13">
        <v>1</v>
      </c>
      <c r="T61" s="13">
        <v>0</v>
      </c>
      <c r="U61" s="13">
        <v>0</v>
      </c>
      <c r="V61" s="13">
        <v>0</v>
      </c>
    </row>
    <row r="62" spans="1:22">
      <c r="A62" s="17">
        <v>4</v>
      </c>
      <c r="B62" s="17" t="s">
        <v>61</v>
      </c>
      <c r="C62" s="18" t="s">
        <v>63</v>
      </c>
      <c r="D62" s="20">
        <f t="shared" si="23"/>
        <v>39</v>
      </c>
      <c r="E62" s="13">
        <v>0</v>
      </c>
      <c r="F62" s="13">
        <v>0</v>
      </c>
      <c r="G62" s="13">
        <v>0</v>
      </c>
      <c r="H62" s="13">
        <v>2</v>
      </c>
      <c r="I62" s="13">
        <v>2</v>
      </c>
      <c r="J62" s="13">
        <v>0</v>
      </c>
      <c r="K62" s="13">
        <v>0</v>
      </c>
      <c r="L62" s="13">
        <v>7</v>
      </c>
      <c r="M62" s="13">
        <v>0</v>
      </c>
      <c r="N62" s="13">
        <v>3</v>
      </c>
      <c r="O62" s="13">
        <v>17</v>
      </c>
      <c r="P62" s="13">
        <v>6</v>
      </c>
      <c r="Q62" s="13">
        <v>1</v>
      </c>
      <c r="R62" s="13">
        <v>0</v>
      </c>
      <c r="S62" s="13">
        <v>1</v>
      </c>
      <c r="T62" s="13">
        <v>0</v>
      </c>
      <c r="U62" s="13">
        <v>0</v>
      </c>
      <c r="V62" s="13">
        <v>0</v>
      </c>
    </row>
    <row r="63" spans="1:22">
      <c r="A63" s="17">
        <v>5</v>
      </c>
      <c r="B63" s="17" t="s">
        <v>64</v>
      </c>
      <c r="C63" s="18" t="s">
        <v>66</v>
      </c>
      <c r="D63" s="20">
        <f t="shared" si="23"/>
        <v>10</v>
      </c>
      <c r="E63" s="13">
        <v>0</v>
      </c>
      <c r="F63" s="13">
        <v>4</v>
      </c>
      <c r="G63" s="13">
        <v>0</v>
      </c>
      <c r="H63" s="13">
        <v>0</v>
      </c>
      <c r="I63" s="13">
        <v>0</v>
      </c>
      <c r="J63" s="13">
        <v>1</v>
      </c>
      <c r="K63" s="13">
        <v>0</v>
      </c>
      <c r="L63" s="13">
        <v>0</v>
      </c>
      <c r="M63" s="13">
        <v>1</v>
      </c>
      <c r="N63" s="13">
        <v>2</v>
      </c>
      <c r="O63" s="13">
        <v>1</v>
      </c>
      <c r="P63" s="13">
        <v>0</v>
      </c>
      <c r="Q63" s="13">
        <v>0</v>
      </c>
      <c r="R63" s="13">
        <v>0</v>
      </c>
      <c r="S63" s="13">
        <v>1</v>
      </c>
      <c r="T63" s="13">
        <v>0</v>
      </c>
      <c r="U63" s="13">
        <v>0</v>
      </c>
      <c r="V63" s="13">
        <v>0</v>
      </c>
    </row>
    <row r="64" spans="1:22">
      <c r="A64" s="17">
        <v>6</v>
      </c>
      <c r="B64" s="17" t="s">
        <v>26</v>
      </c>
      <c r="C64" s="18" t="s">
        <v>67</v>
      </c>
      <c r="D64" s="20">
        <f t="shared" si="23"/>
        <v>19</v>
      </c>
      <c r="E64" s="13">
        <v>1</v>
      </c>
      <c r="F64" s="13">
        <v>4</v>
      </c>
      <c r="G64" s="13">
        <v>4</v>
      </c>
      <c r="H64" s="13">
        <v>4</v>
      </c>
      <c r="I64" s="13">
        <v>0</v>
      </c>
      <c r="J64" s="13">
        <v>0</v>
      </c>
      <c r="K64" s="13">
        <v>0</v>
      </c>
      <c r="L64" s="13">
        <v>0</v>
      </c>
      <c r="M64" s="13">
        <v>4</v>
      </c>
      <c r="N64" s="13">
        <v>0</v>
      </c>
      <c r="O64" s="13">
        <v>1</v>
      </c>
      <c r="P64" s="13">
        <v>1</v>
      </c>
      <c r="Q64" s="13">
        <v>0</v>
      </c>
      <c r="R64" s="13">
        <v>0</v>
      </c>
      <c r="S64" s="13">
        <v>0</v>
      </c>
      <c r="T64" s="13">
        <v>0</v>
      </c>
      <c r="U64" s="13">
        <v>0</v>
      </c>
      <c r="V64" s="13">
        <v>0</v>
      </c>
    </row>
    <row r="65" spans="1:22">
      <c r="A65" s="17">
        <v>7</v>
      </c>
      <c r="B65" s="17" t="s">
        <v>68</v>
      </c>
      <c r="C65" s="18" t="s">
        <v>70</v>
      </c>
      <c r="D65" s="20">
        <f t="shared" si="23"/>
        <v>10</v>
      </c>
      <c r="E65" s="13">
        <v>0</v>
      </c>
      <c r="F65" s="13">
        <v>0</v>
      </c>
      <c r="G65" s="13">
        <v>0</v>
      </c>
      <c r="H65" s="13">
        <v>1</v>
      </c>
      <c r="I65" s="13">
        <v>0</v>
      </c>
      <c r="J65" s="13">
        <v>1</v>
      </c>
      <c r="K65" s="13">
        <v>1</v>
      </c>
      <c r="L65" s="13">
        <v>1</v>
      </c>
      <c r="M65" s="13">
        <v>5</v>
      </c>
      <c r="N65" s="13">
        <v>1</v>
      </c>
      <c r="O65" s="13">
        <v>0</v>
      </c>
      <c r="P65" s="13">
        <v>0</v>
      </c>
      <c r="Q65" s="13">
        <v>0</v>
      </c>
      <c r="R65" s="13">
        <v>0</v>
      </c>
      <c r="S65" s="13">
        <v>0</v>
      </c>
      <c r="T65" s="13">
        <v>0</v>
      </c>
      <c r="U65" s="13">
        <v>0</v>
      </c>
      <c r="V65" s="13">
        <v>0</v>
      </c>
    </row>
    <row r="66" spans="1:22">
      <c r="A66" s="17">
        <v>8</v>
      </c>
      <c r="B66" s="17" t="s">
        <v>13</v>
      </c>
      <c r="C66" s="18" t="s">
        <v>72</v>
      </c>
      <c r="D66" s="20">
        <f t="shared" si="23"/>
        <v>11</v>
      </c>
      <c r="E66" s="13">
        <v>1</v>
      </c>
      <c r="F66" s="13">
        <v>1</v>
      </c>
      <c r="G66" s="13">
        <v>1</v>
      </c>
      <c r="H66" s="13">
        <v>4</v>
      </c>
      <c r="I66" s="13">
        <v>0</v>
      </c>
      <c r="J66" s="13">
        <v>0</v>
      </c>
      <c r="K66" s="13">
        <v>0</v>
      </c>
      <c r="L66" s="13">
        <v>0</v>
      </c>
      <c r="M66" s="13">
        <v>0</v>
      </c>
      <c r="N66" s="13">
        <v>0</v>
      </c>
      <c r="O66" s="13">
        <v>1</v>
      </c>
      <c r="P66" s="13">
        <v>1</v>
      </c>
      <c r="Q66" s="13">
        <v>0</v>
      </c>
      <c r="R66" s="13">
        <v>0</v>
      </c>
      <c r="S66" s="13">
        <v>2</v>
      </c>
      <c r="T66" s="13">
        <v>0</v>
      </c>
      <c r="U66" s="13">
        <v>0</v>
      </c>
      <c r="V66" s="13">
        <v>0</v>
      </c>
    </row>
    <row r="67" spans="1:22">
      <c r="A67" s="17">
        <v>9</v>
      </c>
      <c r="B67" s="17" t="s">
        <v>73</v>
      </c>
      <c r="C67" s="18" t="s">
        <v>74</v>
      </c>
      <c r="D67" s="20">
        <f t="shared" si="23"/>
        <v>13</v>
      </c>
      <c r="E67" s="13">
        <v>1</v>
      </c>
      <c r="F67" s="13">
        <v>1</v>
      </c>
      <c r="G67" s="13">
        <v>0</v>
      </c>
      <c r="H67" s="13">
        <v>1</v>
      </c>
      <c r="I67" s="13">
        <v>0</v>
      </c>
      <c r="J67" s="13">
        <v>0</v>
      </c>
      <c r="K67" s="13">
        <v>2</v>
      </c>
      <c r="L67" s="13">
        <v>0</v>
      </c>
      <c r="M67" s="13">
        <v>1</v>
      </c>
      <c r="N67" s="13">
        <v>4</v>
      </c>
      <c r="O67" s="13">
        <v>0</v>
      </c>
      <c r="P67" s="13">
        <v>1</v>
      </c>
      <c r="Q67" s="13">
        <v>1</v>
      </c>
      <c r="R67" s="13">
        <v>1</v>
      </c>
      <c r="S67" s="13">
        <v>0</v>
      </c>
      <c r="T67" s="13">
        <v>0</v>
      </c>
      <c r="U67" s="13">
        <v>0</v>
      </c>
      <c r="V67" s="13">
        <v>0</v>
      </c>
    </row>
    <row r="68" spans="1:22">
      <c r="A68" s="17">
        <v>10</v>
      </c>
      <c r="B68" s="17" t="s">
        <v>75</v>
      </c>
      <c r="C68" s="18" t="s">
        <v>77</v>
      </c>
      <c r="D68" s="20">
        <f t="shared" si="23"/>
        <v>44</v>
      </c>
      <c r="E68" s="13">
        <v>4</v>
      </c>
      <c r="F68" s="13">
        <v>19</v>
      </c>
      <c r="G68" s="13">
        <v>3</v>
      </c>
      <c r="H68" s="13">
        <v>3</v>
      </c>
      <c r="I68" s="13">
        <v>1</v>
      </c>
      <c r="J68" s="13">
        <v>0</v>
      </c>
      <c r="K68" s="13">
        <v>0</v>
      </c>
      <c r="L68" s="13">
        <v>2</v>
      </c>
      <c r="M68" s="13">
        <v>0</v>
      </c>
      <c r="N68" s="13">
        <v>1</v>
      </c>
      <c r="O68" s="13">
        <v>1</v>
      </c>
      <c r="P68" s="13">
        <v>3</v>
      </c>
      <c r="Q68" s="13">
        <v>1</v>
      </c>
      <c r="R68" s="13">
        <v>2</v>
      </c>
      <c r="S68" s="13">
        <v>4</v>
      </c>
      <c r="T68" s="13">
        <v>0</v>
      </c>
      <c r="U68" s="13">
        <v>0</v>
      </c>
      <c r="V68" s="13">
        <v>0</v>
      </c>
    </row>
    <row r="69" spans="1:22">
      <c r="A69" s="17">
        <v>11</v>
      </c>
      <c r="B69" s="17" t="s">
        <v>32</v>
      </c>
      <c r="C69" s="18" t="s">
        <v>78</v>
      </c>
      <c r="D69" s="20">
        <f t="shared" si="23"/>
        <v>2</v>
      </c>
      <c r="E69" s="13">
        <v>0</v>
      </c>
      <c r="F69" s="13">
        <v>0</v>
      </c>
      <c r="G69" s="13">
        <v>0</v>
      </c>
      <c r="H69" s="13">
        <v>0</v>
      </c>
      <c r="I69" s="13">
        <v>0</v>
      </c>
      <c r="J69" s="13">
        <v>0</v>
      </c>
      <c r="K69" s="13">
        <v>0</v>
      </c>
      <c r="L69" s="13">
        <v>0</v>
      </c>
      <c r="M69" s="13">
        <v>0</v>
      </c>
      <c r="N69" s="13">
        <v>0</v>
      </c>
      <c r="O69" s="13">
        <v>0</v>
      </c>
      <c r="P69" s="13">
        <v>2</v>
      </c>
      <c r="Q69" s="13">
        <v>0</v>
      </c>
      <c r="R69" s="13">
        <v>0</v>
      </c>
      <c r="S69" s="13">
        <v>0</v>
      </c>
      <c r="T69" s="13">
        <v>0</v>
      </c>
      <c r="U69" s="13">
        <v>0</v>
      </c>
      <c r="V69" s="13">
        <v>0</v>
      </c>
    </row>
    <row r="70" spans="1:22">
      <c r="A70" s="17">
        <v>12</v>
      </c>
      <c r="B70" s="17" t="s">
        <v>21</v>
      </c>
      <c r="C70" s="18" t="s">
        <v>81</v>
      </c>
      <c r="D70" s="20">
        <f t="shared" si="23"/>
        <v>22</v>
      </c>
      <c r="E70" s="13">
        <v>2</v>
      </c>
      <c r="F70" s="13">
        <v>0</v>
      </c>
      <c r="G70" s="13">
        <v>2</v>
      </c>
      <c r="H70" s="13">
        <v>0</v>
      </c>
      <c r="I70" s="13">
        <v>0</v>
      </c>
      <c r="J70" s="13">
        <v>1</v>
      </c>
      <c r="K70" s="13">
        <v>8</v>
      </c>
      <c r="L70" s="13">
        <v>2</v>
      </c>
      <c r="M70" s="13">
        <v>2</v>
      </c>
      <c r="N70" s="13">
        <v>0</v>
      </c>
      <c r="O70" s="13">
        <v>0</v>
      </c>
      <c r="P70" s="13">
        <v>1</v>
      </c>
      <c r="Q70" s="13">
        <v>0</v>
      </c>
      <c r="R70" s="13">
        <v>1</v>
      </c>
      <c r="S70" s="13">
        <v>3</v>
      </c>
      <c r="T70" s="13">
        <v>0</v>
      </c>
      <c r="U70" s="13">
        <v>0</v>
      </c>
      <c r="V70" s="13">
        <v>0</v>
      </c>
    </row>
    <row r="71" spans="1:22" ht="14.25" customHeight="1">
      <c r="A71" s="57" t="s">
        <v>481</v>
      </c>
      <c r="B71" s="57"/>
      <c r="C71" s="58"/>
      <c r="D71" s="20">
        <f>SUM(D59:D70)</f>
        <v>451</v>
      </c>
      <c r="E71" s="20">
        <f t="shared" ref="E71:V71" si="24">SUM(E59:E70)</f>
        <v>15</v>
      </c>
      <c r="F71" s="20">
        <f t="shared" si="24"/>
        <v>41</v>
      </c>
      <c r="G71" s="20">
        <f t="shared" si="24"/>
        <v>16</v>
      </c>
      <c r="H71" s="20">
        <f t="shared" si="24"/>
        <v>25</v>
      </c>
      <c r="I71" s="20">
        <f t="shared" si="24"/>
        <v>5</v>
      </c>
      <c r="J71" s="20">
        <f t="shared" si="24"/>
        <v>9</v>
      </c>
      <c r="K71" s="20">
        <f t="shared" si="24"/>
        <v>14</v>
      </c>
      <c r="L71" s="20">
        <f t="shared" si="24"/>
        <v>24</v>
      </c>
      <c r="M71" s="20">
        <f t="shared" si="24"/>
        <v>16</v>
      </c>
      <c r="N71" s="20">
        <f t="shared" si="24"/>
        <v>166</v>
      </c>
      <c r="O71" s="20">
        <f t="shared" si="24"/>
        <v>35</v>
      </c>
      <c r="P71" s="20">
        <f t="shared" si="24"/>
        <v>28</v>
      </c>
      <c r="Q71" s="20">
        <f t="shared" si="24"/>
        <v>15</v>
      </c>
      <c r="R71" s="20">
        <f t="shared" si="24"/>
        <v>23</v>
      </c>
      <c r="S71" s="20">
        <f t="shared" si="24"/>
        <v>19</v>
      </c>
      <c r="T71" s="20">
        <f t="shared" si="24"/>
        <v>0</v>
      </c>
      <c r="U71" s="20">
        <f t="shared" si="24"/>
        <v>0</v>
      </c>
      <c r="V71" s="20">
        <f t="shared" si="24"/>
        <v>0</v>
      </c>
    </row>
    <row r="72" spans="1:22">
      <c r="A72" s="59" t="s">
        <v>159</v>
      </c>
      <c r="B72" s="59"/>
      <c r="C72" s="60"/>
      <c r="D72" s="20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</row>
    <row r="73" spans="1:22">
      <c r="A73" s="17">
        <v>1</v>
      </c>
      <c r="B73" s="17" t="s">
        <v>10</v>
      </c>
      <c r="C73" s="18" t="s">
        <v>160</v>
      </c>
      <c r="D73" s="20">
        <f t="shared" ref="D73:D83" si="25">SUM(E73:V73)</f>
        <v>54</v>
      </c>
      <c r="E73" s="13">
        <v>3</v>
      </c>
      <c r="F73" s="13">
        <v>2</v>
      </c>
      <c r="G73" s="13">
        <v>2</v>
      </c>
      <c r="H73" s="13">
        <v>5</v>
      </c>
      <c r="I73" s="13">
        <v>1</v>
      </c>
      <c r="J73" s="13">
        <v>2</v>
      </c>
      <c r="K73" s="13">
        <v>3</v>
      </c>
      <c r="L73" s="13">
        <v>2</v>
      </c>
      <c r="M73" s="13">
        <v>1</v>
      </c>
      <c r="N73" s="13">
        <v>9</v>
      </c>
      <c r="O73" s="13">
        <v>15</v>
      </c>
      <c r="P73" s="13">
        <v>3</v>
      </c>
      <c r="Q73" s="13">
        <v>3</v>
      </c>
      <c r="R73" s="13">
        <v>2</v>
      </c>
      <c r="S73" s="13">
        <v>1</v>
      </c>
      <c r="T73" s="13">
        <v>0</v>
      </c>
      <c r="U73" s="13">
        <v>0</v>
      </c>
      <c r="V73" s="13">
        <v>0</v>
      </c>
    </row>
    <row r="74" spans="1:22">
      <c r="A74" s="17">
        <v>2</v>
      </c>
      <c r="B74" s="17" t="s">
        <v>80</v>
      </c>
      <c r="C74" s="18" t="s">
        <v>161</v>
      </c>
      <c r="D74" s="20">
        <f t="shared" si="25"/>
        <v>12</v>
      </c>
      <c r="E74" s="13">
        <v>1</v>
      </c>
      <c r="F74" s="13">
        <v>1</v>
      </c>
      <c r="G74" s="13">
        <v>0</v>
      </c>
      <c r="H74" s="13">
        <v>0</v>
      </c>
      <c r="I74" s="13">
        <v>4</v>
      </c>
      <c r="J74" s="13">
        <v>2</v>
      </c>
      <c r="K74" s="13">
        <v>1</v>
      </c>
      <c r="L74" s="13">
        <v>0</v>
      </c>
      <c r="M74" s="13">
        <v>1</v>
      </c>
      <c r="N74" s="13">
        <v>0</v>
      </c>
      <c r="O74" s="13">
        <v>0</v>
      </c>
      <c r="P74" s="13">
        <v>0</v>
      </c>
      <c r="Q74" s="13">
        <v>0</v>
      </c>
      <c r="R74" s="13">
        <v>1</v>
      </c>
      <c r="S74" s="13">
        <v>1</v>
      </c>
      <c r="T74" s="13">
        <v>0</v>
      </c>
      <c r="U74" s="13">
        <v>0</v>
      </c>
      <c r="V74" s="13">
        <v>0</v>
      </c>
    </row>
    <row r="75" spans="1:22">
      <c r="A75" s="17">
        <v>3</v>
      </c>
      <c r="B75" s="17" t="s">
        <v>162</v>
      </c>
      <c r="C75" s="18" t="s">
        <v>163</v>
      </c>
      <c r="D75" s="20">
        <f t="shared" si="25"/>
        <v>13</v>
      </c>
      <c r="E75" s="13">
        <v>1</v>
      </c>
      <c r="F75" s="13">
        <v>0</v>
      </c>
      <c r="G75" s="13">
        <v>0</v>
      </c>
      <c r="H75" s="13">
        <v>4</v>
      </c>
      <c r="I75" s="13">
        <v>0</v>
      </c>
      <c r="J75" s="13">
        <v>1</v>
      </c>
      <c r="K75" s="13">
        <v>2</v>
      </c>
      <c r="L75" s="13">
        <v>0</v>
      </c>
      <c r="M75" s="13">
        <v>1</v>
      </c>
      <c r="N75" s="13">
        <v>0</v>
      </c>
      <c r="O75" s="13">
        <v>2</v>
      </c>
      <c r="P75" s="13">
        <v>1</v>
      </c>
      <c r="Q75" s="13">
        <v>0</v>
      </c>
      <c r="R75" s="13">
        <v>0</v>
      </c>
      <c r="S75" s="13">
        <v>1</v>
      </c>
      <c r="T75" s="13">
        <v>0</v>
      </c>
      <c r="U75" s="13">
        <v>0</v>
      </c>
      <c r="V75" s="13">
        <v>0</v>
      </c>
    </row>
    <row r="76" spans="1:22">
      <c r="A76" s="17">
        <v>4</v>
      </c>
      <c r="B76" s="17" t="s">
        <v>21</v>
      </c>
      <c r="C76" s="18" t="s">
        <v>164</v>
      </c>
      <c r="D76" s="20">
        <f t="shared" si="25"/>
        <v>9</v>
      </c>
      <c r="E76" s="13">
        <v>0</v>
      </c>
      <c r="F76" s="13">
        <v>1</v>
      </c>
      <c r="G76" s="13">
        <v>3</v>
      </c>
      <c r="H76" s="13">
        <v>1</v>
      </c>
      <c r="I76" s="13">
        <v>0</v>
      </c>
      <c r="J76" s="13">
        <v>0</v>
      </c>
      <c r="K76" s="13">
        <v>0</v>
      </c>
      <c r="L76" s="13">
        <v>1</v>
      </c>
      <c r="M76" s="13">
        <v>1</v>
      </c>
      <c r="N76" s="13">
        <v>0</v>
      </c>
      <c r="O76" s="13">
        <v>1</v>
      </c>
      <c r="P76" s="13">
        <v>0</v>
      </c>
      <c r="Q76" s="13">
        <v>0</v>
      </c>
      <c r="R76" s="13">
        <v>1</v>
      </c>
      <c r="S76" s="13">
        <v>0</v>
      </c>
      <c r="T76" s="13">
        <v>0</v>
      </c>
      <c r="U76" s="13">
        <v>0</v>
      </c>
      <c r="V76" s="13">
        <v>0</v>
      </c>
    </row>
    <row r="77" spans="1:22">
      <c r="A77" s="17">
        <v>5</v>
      </c>
      <c r="B77" s="17" t="s">
        <v>166</v>
      </c>
      <c r="C77" s="18" t="s">
        <v>167</v>
      </c>
      <c r="D77" s="20">
        <f t="shared" si="25"/>
        <v>17</v>
      </c>
      <c r="E77" s="13">
        <v>3</v>
      </c>
      <c r="F77" s="13">
        <v>3</v>
      </c>
      <c r="G77" s="13">
        <v>1</v>
      </c>
      <c r="H77" s="13">
        <v>2</v>
      </c>
      <c r="I77" s="13">
        <v>1</v>
      </c>
      <c r="J77" s="13">
        <v>0</v>
      </c>
      <c r="K77" s="13">
        <v>0</v>
      </c>
      <c r="L77" s="13">
        <v>2</v>
      </c>
      <c r="M77" s="13">
        <v>0</v>
      </c>
      <c r="N77" s="13">
        <v>1</v>
      </c>
      <c r="O77" s="13">
        <v>0</v>
      </c>
      <c r="P77" s="13">
        <v>0</v>
      </c>
      <c r="Q77" s="13">
        <v>0</v>
      </c>
      <c r="R77" s="13">
        <v>0</v>
      </c>
      <c r="S77" s="13">
        <v>4</v>
      </c>
      <c r="T77" s="13">
        <v>0</v>
      </c>
      <c r="U77" s="13">
        <v>0</v>
      </c>
      <c r="V77" s="13">
        <v>0</v>
      </c>
    </row>
    <row r="78" spans="1:22">
      <c r="A78" s="17">
        <v>6</v>
      </c>
      <c r="B78" s="17" t="s">
        <v>80</v>
      </c>
      <c r="C78" s="18" t="s">
        <v>168</v>
      </c>
      <c r="D78" s="20">
        <f t="shared" si="25"/>
        <v>18</v>
      </c>
      <c r="E78" s="13">
        <v>0</v>
      </c>
      <c r="F78" s="13">
        <v>0</v>
      </c>
      <c r="G78" s="13">
        <v>0</v>
      </c>
      <c r="H78" s="13">
        <v>1</v>
      </c>
      <c r="I78" s="13">
        <v>0</v>
      </c>
      <c r="J78" s="13">
        <v>0</v>
      </c>
      <c r="K78" s="13">
        <v>0</v>
      </c>
      <c r="L78" s="13">
        <v>0</v>
      </c>
      <c r="M78" s="13">
        <v>1</v>
      </c>
      <c r="N78" s="13">
        <v>2</v>
      </c>
      <c r="O78" s="13">
        <v>2</v>
      </c>
      <c r="P78" s="13">
        <v>0</v>
      </c>
      <c r="Q78" s="13">
        <v>3</v>
      </c>
      <c r="R78" s="13">
        <v>1</v>
      </c>
      <c r="S78" s="13">
        <v>8</v>
      </c>
      <c r="T78" s="13">
        <v>0</v>
      </c>
      <c r="U78" s="13">
        <v>0</v>
      </c>
      <c r="V78" s="13">
        <v>0</v>
      </c>
    </row>
    <row r="79" spans="1:22">
      <c r="A79" s="17">
        <v>7</v>
      </c>
      <c r="B79" s="17" t="s">
        <v>82</v>
      </c>
      <c r="C79" s="18" t="s">
        <v>169</v>
      </c>
      <c r="D79" s="20">
        <f t="shared" si="25"/>
        <v>5</v>
      </c>
      <c r="E79" s="13">
        <v>0</v>
      </c>
      <c r="F79" s="13">
        <v>2</v>
      </c>
      <c r="G79" s="13">
        <v>0</v>
      </c>
      <c r="H79" s="13">
        <v>1</v>
      </c>
      <c r="I79" s="13">
        <v>0</v>
      </c>
      <c r="J79" s="13">
        <v>0</v>
      </c>
      <c r="K79" s="13">
        <v>0</v>
      </c>
      <c r="L79" s="13">
        <v>0</v>
      </c>
      <c r="M79" s="13">
        <v>0</v>
      </c>
      <c r="N79" s="13">
        <v>0</v>
      </c>
      <c r="O79" s="13">
        <v>0</v>
      </c>
      <c r="P79" s="13">
        <v>0</v>
      </c>
      <c r="Q79" s="13">
        <v>0</v>
      </c>
      <c r="R79" s="13">
        <v>2</v>
      </c>
      <c r="S79" s="13">
        <v>0</v>
      </c>
      <c r="T79" s="13">
        <v>0</v>
      </c>
      <c r="U79" s="13">
        <v>0</v>
      </c>
      <c r="V79" s="13">
        <v>0</v>
      </c>
    </row>
    <row r="80" spans="1:22">
      <c r="A80" s="17">
        <v>8</v>
      </c>
      <c r="B80" s="17" t="s">
        <v>170</v>
      </c>
      <c r="C80" s="18" t="s">
        <v>171</v>
      </c>
      <c r="D80" s="20">
        <f t="shared" si="25"/>
        <v>7</v>
      </c>
      <c r="E80" s="13">
        <v>1</v>
      </c>
      <c r="F80" s="13">
        <v>0</v>
      </c>
      <c r="G80" s="13">
        <v>0</v>
      </c>
      <c r="H80" s="13">
        <v>0</v>
      </c>
      <c r="I80" s="13">
        <v>1</v>
      </c>
      <c r="J80" s="13">
        <v>0</v>
      </c>
      <c r="K80" s="13">
        <v>1</v>
      </c>
      <c r="L80" s="13">
        <v>0</v>
      </c>
      <c r="M80" s="13">
        <v>0</v>
      </c>
      <c r="N80" s="13">
        <v>4</v>
      </c>
      <c r="O80" s="13">
        <v>0</v>
      </c>
      <c r="P80" s="13">
        <v>0</v>
      </c>
      <c r="Q80" s="13">
        <v>0</v>
      </c>
      <c r="R80" s="13">
        <v>0</v>
      </c>
      <c r="S80" s="13">
        <v>0</v>
      </c>
      <c r="T80" s="13">
        <v>0</v>
      </c>
      <c r="U80" s="13">
        <v>0</v>
      </c>
      <c r="V80" s="13">
        <v>0</v>
      </c>
    </row>
    <row r="81" spans="1:22">
      <c r="A81" s="17">
        <v>9</v>
      </c>
      <c r="B81" s="17" t="s">
        <v>173</v>
      </c>
      <c r="C81" s="18" t="s">
        <v>126</v>
      </c>
      <c r="D81" s="20">
        <f t="shared" si="25"/>
        <v>7</v>
      </c>
      <c r="E81" s="13">
        <v>0</v>
      </c>
      <c r="F81" s="13">
        <v>3</v>
      </c>
      <c r="G81" s="13">
        <v>0</v>
      </c>
      <c r="H81" s="13">
        <v>0</v>
      </c>
      <c r="I81" s="13">
        <v>0</v>
      </c>
      <c r="J81" s="13">
        <v>0</v>
      </c>
      <c r="K81" s="13">
        <v>0</v>
      </c>
      <c r="L81" s="13">
        <v>0</v>
      </c>
      <c r="M81" s="13">
        <v>3</v>
      </c>
      <c r="N81" s="13">
        <v>0</v>
      </c>
      <c r="O81" s="13">
        <v>1</v>
      </c>
      <c r="P81" s="13">
        <v>0</v>
      </c>
      <c r="Q81" s="13">
        <v>0</v>
      </c>
      <c r="R81" s="13">
        <v>0</v>
      </c>
      <c r="S81" s="13">
        <v>0</v>
      </c>
      <c r="T81" s="13">
        <v>0</v>
      </c>
      <c r="U81" s="13">
        <v>0</v>
      </c>
      <c r="V81" s="13">
        <v>0</v>
      </c>
    </row>
    <row r="82" spans="1:22">
      <c r="A82" s="17">
        <v>10</v>
      </c>
      <c r="B82" s="17" t="s">
        <v>174</v>
      </c>
      <c r="C82" s="18" t="s">
        <v>175</v>
      </c>
      <c r="D82" s="20">
        <f t="shared" si="25"/>
        <v>10</v>
      </c>
      <c r="E82" s="13">
        <v>0</v>
      </c>
      <c r="F82" s="13">
        <v>0</v>
      </c>
      <c r="G82" s="13">
        <v>0</v>
      </c>
      <c r="H82" s="13">
        <v>2</v>
      </c>
      <c r="I82" s="13">
        <v>1</v>
      </c>
      <c r="J82" s="13">
        <v>0</v>
      </c>
      <c r="K82" s="13">
        <v>0</v>
      </c>
      <c r="L82" s="13">
        <v>0</v>
      </c>
      <c r="M82" s="13">
        <v>0</v>
      </c>
      <c r="N82" s="13">
        <v>2</v>
      </c>
      <c r="O82" s="13">
        <v>2</v>
      </c>
      <c r="P82" s="13">
        <v>0</v>
      </c>
      <c r="Q82" s="13">
        <v>2</v>
      </c>
      <c r="R82" s="13">
        <v>0</v>
      </c>
      <c r="S82" s="13">
        <v>1</v>
      </c>
      <c r="T82" s="13">
        <v>0</v>
      </c>
      <c r="U82" s="13">
        <v>0</v>
      </c>
      <c r="V82" s="13">
        <v>0</v>
      </c>
    </row>
    <row r="83" spans="1:22">
      <c r="A83" s="17">
        <v>11</v>
      </c>
      <c r="B83" s="17" t="s">
        <v>176</v>
      </c>
      <c r="C83" s="18" t="s">
        <v>177</v>
      </c>
      <c r="D83" s="20">
        <f t="shared" si="25"/>
        <v>6</v>
      </c>
      <c r="E83" s="13">
        <v>0</v>
      </c>
      <c r="F83" s="13">
        <v>1</v>
      </c>
      <c r="G83" s="13">
        <v>0</v>
      </c>
      <c r="H83" s="13">
        <v>0</v>
      </c>
      <c r="I83" s="13">
        <v>0</v>
      </c>
      <c r="J83" s="13">
        <v>1</v>
      </c>
      <c r="K83" s="13">
        <v>0</v>
      </c>
      <c r="L83" s="13">
        <v>1</v>
      </c>
      <c r="M83" s="13">
        <v>0</v>
      </c>
      <c r="N83" s="13">
        <v>0</v>
      </c>
      <c r="O83" s="13">
        <v>0</v>
      </c>
      <c r="P83" s="13">
        <v>2</v>
      </c>
      <c r="Q83" s="13">
        <v>0</v>
      </c>
      <c r="R83" s="13">
        <v>0</v>
      </c>
      <c r="S83" s="13">
        <v>1</v>
      </c>
      <c r="T83" s="13">
        <v>0</v>
      </c>
      <c r="U83" s="13">
        <v>0</v>
      </c>
      <c r="V83" s="13">
        <v>0</v>
      </c>
    </row>
    <row r="84" spans="1:22" ht="14.25" customHeight="1">
      <c r="A84" s="57" t="s">
        <v>481</v>
      </c>
      <c r="B84" s="57"/>
      <c r="C84" s="58"/>
      <c r="D84" s="20">
        <f>SUM(D73:D83)</f>
        <v>158</v>
      </c>
      <c r="E84" s="20">
        <f t="shared" ref="E84:V84" si="26">SUM(E73:E83)</f>
        <v>9</v>
      </c>
      <c r="F84" s="20">
        <f t="shared" si="26"/>
        <v>13</v>
      </c>
      <c r="G84" s="20">
        <f t="shared" si="26"/>
        <v>6</v>
      </c>
      <c r="H84" s="20">
        <f t="shared" si="26"/>
        <v>16</v>
      </c>
      <c r="I84" s="20">
        <f t="shared" si="26"/>
        <v>8</v>
      </c>
      <c r="J84" s="20">
        <f t="shared" si="26"/>
        <v>6</v>
      </c>
      <c r="K84" s="20">
        <f t="shared" si="26"/>
        <v>7</v>
      </c>
      <c r="L84" s="20">
        <f t="shared" si="26"/>
        <v>6</v>
      </c>
      <c r="M84" s="20">
        <f t="shared" si="26"/>
        <v>8</v>
      </c>
      <c r="N84" s="20">
        <f t="shared" si="26"/>
        <v>18</v>
      </c>
      <c r="O84" s="20">
        <f t="shared" si="26"/>
        <v>23</v>
      </c>
      <c r="P84" s="20">
        <f t="shared" si="26"/>
        <v>6</v>
      </c>
      <c r="Q84" s="20">
        <f t="shared" si="26"/>
        <v>8</v>
      </c>
      <c r="R84" s="20">
        <f t="shared" si="26"/>
        <v>7</v>
      </c>
      <c r="S84" s="20">
        <f t="shared" si="26"/>
        <v>17</v>
      </c>
      <c r="T84" s="20">
        <f t="shared" si="26"/>
        <v>0</v>
      </c>
      <c r="U84" s="20">
        <f t="shared" si="26"/>
        <v>0</v>
      </c>
      <c r="V84" s="20">
        <f t="shared" si="26"/>
        <v>0</v>
      </c>
    </row>
    <row r="85" spans="1:22">
      <c r="A85" s="59" t="s">
        <v>111</v>
      </c>
      <c r="B85" s="59"/>
      <c r="C85" s="60"/>
      <c r="D85" s="20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  <c r="U85" s="19"/>
      <c r="V85" s="19"/>
    </row>
    <row r="86" spans="1:22">
      <c r="A86" s="17">
        <v>1</v>
      </c>
      <c r="B86" s="17" t="s">
        <v>12</v>
      </c>
      <c r="C86" s="18" t="s">
        <v>113</v>
      </c>
      <c r="D86" s="20">
        <f t="shared" ref="D86:D97" si="27">SUM(E86:V86)</f>
        <v>869</v>
      </c>
      <c r="E86" s="13">
        <v>41</v>
      </c>
      <c r="F86" s="13">
        <v>49</v>
      </c>
      <c r="G86" s="13">
        <v>52</v>
      </c>
      <c r="H86" s="13">
        <v>45</v>
      </c>
      <c r="I86" s="13">
        <v>16</v>
      </c>
      <c r="J86" s="13">
        <v>16</v>
      </c>
      <c r="K86" s="13">
        <v>22</v>
      </c>
      <c r="L86" s="13">
        <v>54</v>
      </c>
      <c r="M86" s="13">
        <v>17</v>
      </c>
      <c r="N86" s="13">
        <v>72</v>
      </c>
      <c r="O86" s="13">
        <v>179</v>
      </c>
      <c r="P86" s="13">
        <v>84</v>
      </c>
      <c r="Q86" s="13">
        <v>90</v>
      </c>
      <c r="R86" s="13">
        <v>82</v>
      </c>
      <c r="S86" s="13">
        <v>48</v>
      </c>
      <c r="T86" s="13">
        <v>2</v>
      </c>
      <c r="U86" s="13">
        <v>0</v>
      </c>
      <c r="V86" s="13">
        <v>0</v>
      </c>
    </row>
    <row r="87" spans="1:22">
      <c r="A87" s="17">
        <v>2</v>
      </c>
      <c r="B87" s="17" t="s">
        <v>32</v>
      </c>
      <c r="C87" s="18" t="s">
        <v>115</v>
      </c>
      <c r="D87" s="20">
        <f t="shared" si="27"/>
        <v>274</v>
      </c>
      <c r="E87" s="13">
        <v>6</v>
      </c>
      <c r="F87" s="13">
        <v>2</v>
      </c>
      <c r="G87" s="13">
        <v>8</v>
      </c>
      <c r="H87" s="13">
        <v>9</v>
      </c>
      <c r="I87" s="13">
        <v>5</v>
      </c>
      <c r="J87" s="13">
        <v>5</v>
      </c>
      <c r="K87" s="13">
        <v>3</v>
      </c>
      <c r="L87" s="13">
        <v>14</v>
      </c>
      <c r="M87" s="13">
        <v>1</v>
      </c>
      <c r="N87" s="13">
        <v>15</v>
      </c>
      <c r="O87" s="13">
        <v>29</v>
      </c>
      <c r="P87" s="13">
        <v>24</v>
      </c>
      <c r="Q87" s="13">
        <v>81</v>
      </c>
      <c r="R87" s="13">
        <v>60</v>
      </c>
      <c r="S87" s="13">
        <v>12</v>
      </c>
      <c r="T87" s="13">
        <v>0</v>
      </c>
      <c r="U87" s="13">
        <v>0</v>
      </c>
      <c r="V87" s="13">
        <v>0</v>
      </c>
    </row>
    <row r="88" spans="1:22">
      <c r="A88" s="17">
        <v>3</v>
      </c>
      <c r="B88" s="17" t="s">
        <v>26</v>
      </c>
      <c r="C88" s="18" t="s">
        <v>117</v>
      </c>
      <c r="D88" s="20">
        <f t="shared" si="27"/>
        <v>475</v>
      </c>
      <c r="E88" s="13">
        <v>18</v>
      </c>
      <c r="F88" s="13">
        <v>37</v>
      </c>
      <c r="G88" s="13">
        <v>55</v>
      </c>
      <c r="H88" s="13">
        <v>46</v>
      </c>
      <c r="I88" s="13">
        <v>63</v>
      </c>
      <c r="J88" s="13">
        <v>11</v>
      </c>
      <c r="K88" s="13">
        <v>3</v>
      </c>
      <c r="L88" s="13">
        <v>150</v>
      </c>
      <c r="M88" s="13">
        <v>51</v>
      </c>
      <c r="N88" s="13">
        <v>3</v>
      </c>
      <c r="O88" s="13">
        <v>6</v>
      </c>
      <c r="P88" s="13">
        <v>3</v>
      </c>
      <c r="Q88" s="13">
        <v>8</v>
      </c>
      <c r="R88" s="13">
        <v>7</v>
      </c>
      <c r="S88" s="13">
        <v>13</v>
      </c>
      <c r="T88" s="13">
        <v>1</v>
      </c>
      <c r="U88" s="13">
        <v>0</v>
      </c>
      <c r="V88" s="13">
        <v>0</v>
      </c>
    </row>
    <row r="89" spans="1:22">
      <c r="A89" s="17">
        <v>4</v>
      </c>
      <c r="B89" s="17" t="s">
        <v>93</v>
      </c>
      <c r="C89" s="18" t="s">
        <v>119</v>
      </c>
      <c r="D89" s="20">
        <f t="shared" si="27"/>
        <v>91</v>
      </c>
      <c r="E89" s="13">
        <v>3</v>
      </c>
      <c r="F89" s="13">
        <v>1</v>
      </c>
      <c r="G89" s="13">
        <v>3</v>
      </c>
      <c r="H89" s="13">
        <v>4</v>
      </c>
      <c r="I89" s="13">
        <v>6</v>
      </c>
      <c r="J89" s="13">
        <v>1</v>
      </c>
      <c r="K89" s="13">
        <v>0</v>
      </c>
      <c r="L89" s="13">
        <v>3</v>
      </c>
      <c r="M89" s="13">
        <v>5</v>
      </c>
      <c r="N89" s="13">
        <v>1</v>
      </c>
      <c r="O89" s="13">
        <v>18</v>
      </c>
      <c r="P89" s="13">
        <v>9</v>
      </c>
      <c r="Q89" s="13">
        <v>16</v>
      </c>
      <c r="R89" s="13">
        <v>19</v>
      </c>
      <c r="S89" s="13">
        <v>2</v>
      </c>
      <c r="T89" s="13">
        <v>0</v>
      </c>
      <c r="U89" s="13">
        <v>0</v>
      </c>
      <c r="V89" s="13">
        <v>0</v>
      </c>
    </row>
    <row r="90" spans="1:22">
      <c r="A90" s="17">
        <v>5</v>
      </c>
      <c r="B90" s="17" t="s">
        <v>35</v>
      </c>
      <c r="C90" s="18" t="s">
        <v>120</v>
      </c>
      <c r="D90" s="20">
        <f t="shared" si="27"/>
        <v>47</v>
      </c>
      <c r="E90" s="13">
        <v>1</v>
      </c>
      <c r="F90" s="13">
        <v>8</v>
      </c>
      <c r="G90" s="13">
        <v>0</v>
      </c>
      <c r="H90" s="13">
        <v>7</v>
      </c>
      <c r="I90" s="13">
        <v>1</v>
      </c>
      <c r="J90" s="13">
        <v>0</v>
      </c>
      <c r="K90" s="13">
        <v>3</v>
      </c>
      <c r="L90" s="13">
        <v>15</v>
      </c>
      <c r="M90" s="13">
        <v>1</v>
      </c>
      <c r="N90" s="13">
        <v>2</v>
      </c>
      <c r="O90" s="13">
        <v>3</v>
      </c>
      <c r="P90" s="13">
        <v>0</v>
      </c>
      <c r="Q90" s="13">
        <v>0</v>
      </c>
      <c r="R90" s="13">
        <v>0</v>
      </c>
      <c r="S90" s="13">
        <v>6</v>
      </c>
      <c r="T90" s="13">
        <v>0</v>
      </c>
      <c r="U90" s="13">
        <v>0</v>
      </c>
      <c r="V90" s="13">
        <v>0</v>
      </c>
    </row>
    <row r="91" spans="1:22">
      <c r="A91" s="17">
        <v>6</v>
      </c>
      <c r="B91" s="17" t="s">
        <v>121</v>
      </c>
      <c r="C91" s="18" t="s">
        <v>122</v>
      </c>
      <c r="D91" s="20">
        <f t="shared" si="27"/>
        <v>33</v>
      </c>
      <c r="E91" s="13">
        <v>1</v>
      </c>
      <c r="F91" s="13">
        <v>3</v>
      </c>
      <c r="G91" s="13">
        <v>0</v>
      </c>
      <c r="H91" s="13">
        <v>0</v>
      </c>
      <c r="I91" s="13">
        <v>3</v>
      </c>
      <c r="J91" s="13">
        <v>1</v>
      </c>
      <c r="K91" s="13">
        <v>1</v>
      </c>
      <c r="L91" s="13">
        <v>2</v>
      </c>
      <c r="M91" s="13">
        <v>0</v>
      </c>
      <c r="N91" s="13">
        <v>9</v>
      </c>
      <c r="O91" s="13">
        <v>10</v>
      </c>
      <c r="P91" s="13">
        <v>2</v>
      </c>
      <c r="Q91" s="13">
        <v>1</v>
      </c>
      <c r="R91" s="13">
        <v>0</v>
      </c>
      <c r="S91" s="13">
        <v>0</v>
      </c>
      <c r="T91" s="13">
        <v>0</v>
      </c>
      <c r="U91" s="13">
        <v>0</v>
      </c>
      <c r="V91" s="13">
        <v>0</v>
      </c>
    </row>
    <row r="92" spans="1:22">
      <c r="A92" s="17">
        <v>7</v>
      </c>
      <c r="B92" s="17" t="s">
        <v>13</v>
      </c>
      <c r="C92" s="18" t="s">
        <v>124</v>
      </c>
      <c r="D92" s="20">
        <f t="shared" si="27"/>
        <v>51</v>
      </c>
      <c r="E92" s="13">
        <v>9</v>
      </c>
      <c r="F92" s="13">
        <v>2</v>
      </c>
      <c r="G92" s="13">
        <v>1</v>
      </c>
      <c r="H92" s="13">
        <v>0</v>
      </c>
      <c r="I92" s="13">
        <v>1</v>
      </c>
      <c r="J92" s="13">
        <v>4</v>
      </c>
      <c r="K92" s="13">
        <v>4</v>
      </c>
      <c r="L92" s="13">
        <v>4</v>
      </c>
      <c r="M92" s="13">
        <v>0</v>
      </c>
      <c r="N92" s="13">
        <v>14</v>
      </c>
      <c r="O92" s="13">
        <v>1</v>
      </c>
      <c r="P92" s="13">
        <v>7</v>
      </c>
      <c r="Q92" s="13">
        <v>0</v>
      </c>
      <c r="R92" s="13">
        <v>0</v>
      </c>
      <c r="S92" s="13">
        <v>3</v>
      </c>
      <c r="T92" s="13">
        <v>1</v>
      </c>
      <c r="U92" s="13">
        <v>0</v>
      </c>
      <c r="V92" s="13">
        <v>0</v>
      </c>
    </row>
    <row r="93" spans="1:22">
      <c r="A93" s="17">
        <v>8</v>
      </c>
      <c r="B93" s="17" t="s">
        <v>121</v>
      </c>
      <c r="C93" s="18" t="s">
        <v>126</v>
      </c>
      <c r="D93" s="20">
        <f t="shared" si="27"/>
        <v>8</v>
      </c>
      <c r="E93" s="13">
        <v>0</v>
      </c>
      <c r="F93" s="13">
        <v>0</v>
      </c>
      <c r="G93" s="13">
        <v>0</v>
      </c>
      <c r="H93" s="13">
        <v>0</v>
      </c>
      <c r="I93" s="13">
        <v>1</v>
      </c>
      <c r="J93" s="13">
        <v>0</v>
      </c>
      <c r="K93" s="13">
        <v>1</v>
      </c>
      <c r="L93" s="13">
        <v>1</v>
      </c>
      <c r="M93" s="13">
        <v>1</v>
      </c>
      <c r="N93" s="13">
        <v>3</v>
      </c>
      <c r="O93" s="13">
        <v>0</v>
      </c>
      <c r="P93" s="13">
        <v>0</v>
      </c>
      <c r="Q93" s="13">
        <v>0</v>
      </c>
      <c r="R93" s="13">
        <v>1</v>
      </c>
      <c r="S93" s="13">
        <v>0</v>
      </c>
      <c r="T93" s="13">
        <v>0</v>
      </c>
      <c r="U93" s="13">
        <v>0</v>
      </c>
      <c r="V93" s="13">
        <v>0</v>
      </c>
    </row>
    <row r="94" spans="1:22">
      <c r="A94" s="17">
        <v>9</v>
      </c>
      <c r="B94" s="17" t="s">
        <v>8</v>
      </c>
      <c r="C94" s="18" t="s">
        <v>128</v>
      </c>
      <c r="D94" s="20">
        <f t="shared" si="27"/>
        <v>44</v>
      </c>
      <c r="E94" s="13">
        <v>0</v>
      </c>
      <c r="F94" s="13">
        <v>1</v>
      </c>
      <c r="G94" s="13">
        <v>0</v>
      </c>
      <c r="H94" s="13">
        <v>0</v>
      </c>
      <c r="I94" s="13">
        <v>1</v>
      </c>
      <c r="J94" s="13">
        <v>0</v>
      </c>
      <c r="K94" s="13">
        <v>0</v>
      </c>
      <c r="L94" s="13">
        <v>1</v>
      </c>
      <c r="M94" s="13">
        <v>0</v>
      </c>
      <c r="N94" s="13">
        <v>3</v>
      </c>
      <c r="O94" s="13">
        <v>6</v>
      </c>
      <c r="P94" s="13">
        <v>27</v>
      </c>
      <c r="Q94" s="13">
        <v>1</v>
      </c>
      <c r="R94" s="13">
        <v>1</v>
      </c>
      <c r="S94" s="13">
        <v>3</v>
      </c>
      <c r="T94" s="13">
        <v>0</v>
      </c>
      <c r="U94" s="13">
        <v>0</v>
      </c>
      <c r="V94" s="13">
        <v>0</v>
      </c>
    </row>
    <row r="95" spans="1:22">
      <c r="A95" s="17">
        <v>10</v>
      </c>
      <c r="B95" s="17" t="s">
        <v>11</v>
      </c>
      <c r="C95" s="18" t="s">
        <v>129</v>
      </c>
      <c r="D95" s="20">
        <f t="shared" si="27"/>
        <v>27</v>
      </c>
      <c r="E95" s="13">
        <v>1</v>
      </c>
      <c r="F95" s="13">
        <v>1</v>
      </c>
      <c r="G95" s="13">
        <v>0</v>
      </c>
      <c r="H95" s="13">
        <v>2</v>
      </c>
      <c r="I95" s="13">
        <v>0</v>
      </c>
      <c r="J95" s="13">
        <v>0</v>
      </c>
      <c r="K95" s="13">
        <v>1</v>
      </c>
      <c r="L95" s="13">
        <v>2</v>
      </c>
      <c r="M95" s="13">
        <v>1</v>
      </c>
      <c r="N95" s="13">
        <v>4</v>
      </c>
      <c r="O95" s="13">
        <v>3</v>
      </c>
      <c r="P95" s="13">
        <v>4</v>
      </c>
      <c r="Q95" s="13">
        <v>1</v>
      </c>
      <c r="R95" s="13">
        <v>7</v>
      </c>
      <c r="S95" s="13">
        <v>0</v>
      </c>
      <c r="T95" s="13">
        <v>0</v>
      </c>
      <c r="U95" s="13">
        <v>0</v>
      </c>
      <c r="V95" s="13">
        <v>0</v>
      </c>
    </row>
    <row r="96" spans="1:22">
      <c r="A96" s="17">
        <v>11</v>
      </c>
      <c r="B96" s="17" t="s">
        <v>75</v>
      </c>
      <c r="C96" s="18" t="s">
        <v>132</v>
      </c>
      <c r="D96" s="20">
        <f t="shared" si="27"/>
        <v>30</v>
      </c>
      <c r="E96" s="13">
        <v>1</v>
      </c>
      <c r="F96" s="13">
        <v>1</v>
      </c>
      <c r="G96" s="13">
        <v>0</v>
      </c>
      <c r="H96" s="13">
        <v>0</v>
      </c>
      <c r="I96" s="13">
        <v>0</v>
      </c>
      <c r="J96" s="13">
        <v>0</v>
      </c>
      <c r="K96" s="13">
        <v>0</v>
      </c>
      <c r="L96" s="13">
        <v>1</v>
      </c>
      <c r="M96" s="13">
        <v>1</v>
      </c>
      <c r="N96" s="13">
        <v>0</v>
      </c>
      <c r="O96" s="13">
        <v>2</v>
      </c>
      <c r="P96" s="13">
        <v>1</v>
      </c>
      <c r="Q96" s="13">
        <v>5</v>
      </c>
      <c r="R96" s="13">
        <v>18</v>
      </c>
      <c r="S96" s="13">
        <v>0</v>
      </c>
      <c r="T96" s="13">
        <v>0</v>
      </c>
      <c r="U96" s="13">
        <v>0</v>
      </c>
      <c r="V96" s="13">
        <v>0</v>
      </c>
    </row>
    <row r="97" spans="1:22">
      <c r="A97" s="17">
        <v>12</v>
      </c>
      <c r="B97" s="17" t="s">
        <v>133</v>
      </c>
      <c r="C97" s="18" t="s">
        <v>134</v>
      </c>
      <c r="D97" s="20">
        <f t="shared" si="27"/>
        <v>34</v>
      </c>
      <c r="E97" s="13">
        <v>0</v>
      </c>
      <c r="F97" s="13">
        <v>2</v>
      </c>
      <c r="G97" s="13">
        <v>0</v>
      </c>
      <c r="H97" s="13">
        <v>3</v>
      </c>
      <c r="I97" s="13">
        <v>2</v>
      </c>
      <c r="J97" s="13">
        <v>3</v>
      </c>
      <c r="K97" s="13">
        <v>2</v>
      </c>
      <c r="L97" s="13">
        <v>2</v>
      </c>
      <c r="M97" s="13">
        <v>1</v>
      </c>
      <c r="N97" s="13">
        <v>4</v>
      </c>
      <c r="O97" s="13">
        <v>4</v>
      </c>
      <c r="P97" s="13">
        <v>3</v>
      </c>
      <c r="Q97" s="13">
        <v>0</v>
      </c>
      <c r="R97" s="13">
        <v>8</v>
      </c>
      <c r="S97" s="13">
        <v>0</v>
      </c>
      <c r="T97" s="13">
        <v>0</v>
      </c>
      <c r="U97" s="13">
        <v>0</v>
      </c>
      <c r="V97" s="13">
        <v>0</v>
      </c>
    </row>
    <row r="98" spans="1:22" ht="14.25" customHeight="1">
      <c r="A98" s="56" t="s">
        <v>481</v>
      </c>
      <c r="B98" s="57"/>
      <c r="C98" s="58"/>
      <c r="D98" s="20">
        <f>SUM(D86:D97)</f>
        <v>1983</v>
      </c>
      <c r="E98" s="20">
        <f t="shared" ref="E98:V98" si="28">SUM(E86:E97)</f>
        <v>81</v>
      </c>
      <c r="F98" s="20">
        <f t="shared" si="28"/>
        <v>107</v>
      </c>
      <c r="G98" s="20">
        <f t="shared" si="28"/>
        <v>119</v>
      </c>
      <c r="H98" s="20">
        <f t="shared" si="28"/>
        <v>116</v>
      </c>
      <c r="I98" s="20">
        <f t="shared" si="28"/>
        <v>99</v>
      </c>
      <c r="J98" s="20">
        <f t="shared" si="28"/>
        <v>41</v>
      </c>
      <c r="K98" s="20">
        <f t="shared" si="28"/>
        <v>40</v>
      </c>
      <c r="L98" s="20">
        <f t="shared" si="28"/>
        <v>249</v>
      </c>
      <c r="M98" s="20">
        <f t="shared" si="28"/>
        <v>79</v>
      </c>
      <c r="N98" s="20">
        <f t="shared" si="28"/>
        <v>130</v>
      </c>
      <c r="O98" s="20">
        <f t="shared" si="28"/>
        <v>261</v>
      </c>
      <c r="P98" s="20">
        <f t="shared" si="28"/>
        <v>164</v>
      </c>
      <c r="Q98" s="20">
        <f t="shared" si="28"/>
        <v>203</v>
      </c>
      <c r="R98" s="20">
        <f t="shared" si="28"/>
        <v>203</v>
      </c>
      <c r="S98" s="20">
        <f t="shared" si="28"/>
        <v>87</v>
      </c>
      <c r="T98" s="20">
        <f t="shared" si="28"/>
        <v>4</v>
      </c>
      <c r="U98" s="20">
        <f t="shared" si="28"/>
        <v>0</v>
      </c>
      <c r="V98" s="20">
        <f t="shared" si="28"/>
        <v>0</v>
      </c>
    </row>
  </sheetData>
  <customSheetViews>
    <customSheetView guid="{B80AE07F-2217-41C5-9FF8-F1FC4BB6EB04}">
      <pane xSplit="3" ySplit="1" topLeftCell="D50" activePane="bottomRight" state="frozen"/>
      <selection pane="bottomRight" activeCell="E60" sqref="E60"/>
      <pageMargins left="0.25" right="0.25" top="0.75" bottom="0.75" header="0.3" footer="0.3"/>
      <pageSetup paperSize="8" orientation="landscape" r:id="rId1"/>
    </customSheetView>
    <customSheetView guid="{25B74D73-690C-47BC-9B0C-71B124862EC5}">
      <pane xSplit="3" ySplit="1" topLeftCell="D2" activePane="bottomRight" state="frozen"/>
      <selection pane="bottomRight" activeCell="G95" sqref="G95"/>
      <pageMargins left="0.7" right="0.7" top="0.75" bottom="0.75" header="0.3" footer="0.3"/>
      <pageSetup paperSize="8" orientation="landscape" r:id="rId2"/>
    </customSheetView>
    <customSheetView guid="{D152CC3C-2B46-4FA1-93F7-2DFFB7CAABFE}">
      <pane xSplit="3" ySplit="1" topLeftCell="D2" activePane="bottomRight" state="frozen"/>
      <selection pane="bottomRight" activeCell="D2" sqref="D2"/>
      <pageMargins left="0.7" right="0.7" top="0.75" bottom="0.75" header="0.3" footer="0.3"/>
      <pageSetup paperSize="8" orientation="landscape" r:id="rId3"/>
    </customSheetView>
  </customSheetViews>
  <mergeCells count="15">
    <mergeCell ref="A1:C1"/>
    <mergeCell ref="A98:C98"/>
    <mergeCell ref="A2:C2"/>
    <mergeCell ref="A16:C16"/>
    <mergeCell ref="A30:C30"/>
    <mergeCell ref="A15:C15"/>
    <mergeCell ref="A29:C29"/>
    <mergeCell ref="A43:C43"/>
    <mergeCell ref="A85:C85"/>
    <mergeCell ref="A44:C44"/>
    <mergeCell ref="A58:C58"/>
    <mergeCell ref="A72:C72"/>
    <mergeCell ref="A57:C57"/>
    <mergeCell ref="A71:C71"/>
    <mergeCell ref="A84:C84"/>
  </mergeCells>
  <pageMargins left="0.25" right="0.25" top="0.75" bottom="0.75" header="0.3" footer="0.3"/>
  <pageSetup paperSize="8" scale="77" orientation="portrait" r:id="rId4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Z111"/>
  <sheetViews>
    <sheetView workbookViewId="0">
      <pane xSplit="3" ySplit="1" topLeftCell="D16" activePane="bottomRight" state="frozen"/>
      <selection pane="topRight" activeCell="D1" sqref="D1"/>
      <selection pane="bottomLeft" activeCell="A2" sqref="A2"/>
      <selection pane="bottomRight" activeCell="G101" sqref="G101"/>
    </sheetView>
  </sheetViews>
  <sheetFormatPr defaultRowHeight="12.75"/>
  <cols>
    <col min="1" max="1" width="4.375" style="22" customWidth="1"/>
    <col min="2" max="2" width="16.5" style="22" customWidth="1"/>
    <col min="3" max="3" width="20.125" style="22" customWidth="1"/>
    <col min="4" max="4" width="6.625" style="22" bestFit="1" customWidth="1"/>
    <col min="5" max="26" width="7.125" style="22" bestFit="1" customWidth="1"/>
    <col min="27" max="16384" width="9" style="22"/>
  </cols>
  <sheetData>
    <row r="1" spans="1:26">
      <c r="A1" s="62" t="s">
        <v>575</v>
      </c>
      <c r="B1" s="62"/>
      <c r="C1" s="62"/>
      <c r="D1" s="21" t="s">
        <v>525</v>
      </c>
      <c r="E1" s="13" t="s">
        <v>503</v>
      </c>
      <c r="F1" s="13" t="s">
        <v>504</v>
      </c>
      <c r="G1" s="13" t="s">
        <v>505</v>
      </c>
      <c r="H1" s="14" t="s">
        <v>506</v>
      </c>
      <c r="I1" s="14" t="s">
        <v>507</v>
      </c>
      <c r="J1" s="14" t="s">
        <v>508</v>
      </c>
      <c r="K1" s="14" t="s">
        <v>509</v>
      </c>
      <c r="L1" s="14" t="s">
        <v>510</v>
      </c>
      <c r="M1" s="14" t="s">
        <v>511</v>
      </c>
      <c r="N1" s="14" t="s">
        <v>512</v>
      </c>
      <c r="O1" s="14" t="s">
        <v>513</v>
      </c>
      <c r="P1" s="14" t="s">
        <v>514</v>
      </c>
      <c r="Q1" s="14" t="s">
        <v>515</v>
      </c>
      <c r="R1" s="14" t="s">
        <v>516</v>
      </c>
      <c r="S1" s="14" t="s">
        <v>517</v>
      </c>
      <c r="T1" s="14" t="s">
        <v>518</v>
      </c>
      <c r="U1" s="14" t="s">
        <v>519</v>
      </c>
      <c r="V1" s="14" t="s">
        <v>520</v>
      </c>
      <c r="W1" s="14" t="s">
        <v>521</v>
      </c>
      <c r="X1" s="14" t="s">
        <v>522</v>
      </c>
      <c r="Y1" s="14" t="s">
        <v>523</v>
      </c>
      <c r="Z1" s="14" t="s">
        <v>524</v>
      </c>
    </row>
    <row r="2" spans="1:26">
      <c r="A2" s="59" t="s">
        <v>83</v>
      </c>
      <c r="B2" s="59"/>
      <c r="C2" s="59"/>
      <c r="D2" s="23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</row>
    <row r="3" spans="1:26">
      <c r="A3" s="17">
        <v>1</v>
      </c>
      <c r="B3" s="17" t="s">
        <v>21</v>
      </c>
      <c r="C3" s="17" t="s">
        <v>218</v>
      </c>
      <c r="D3" s="25">
        <f>SUM(E3:Z3)</f>
        <v>1119</v>
      </c>
      <c r="E3" s="13">
        <v>77</v>
      </c>
      <c r="F3" s="13">
        <v>55</v>
      </c>
      <c r="G3" s="13">
        <v>51</v>
      </c>
      <c r="H3" s="13">
        <v>41</v>
      </c>
      <c r="I3" s="13">
        <v>58</v>
      </c>
      <c r="J3" s="13">
        <v>72</v>
      </c>
      <c r="K3" s="13">
        <v>121</v>
      </c>
      <c r="L3" s="13">
        <v>77</v>
      </c>
      <c r="M3" s="13">
        <v>103</v>
      </c>
      <c r="N3" s="13">
        <v>46</v>
      </c>
      <c r="O3" s="13">
        <v>39</v>
      </c>
      <c r="P3" s="13">
        <v>74</v>
      </c>
      <c r="Q3" s="13">
        <v>33</v>
      </c>
      <c r="R3" s="13">
        <v>66</v>
      </c>
      <c r="S3" s="13">
        <v>30</v>
      </c>
      <c r="T3" s="13">
        <v>25</v>
      </c>
      <c r="U3" s="13">
        <v>25</v>
      </c>
      <c r="V3" s="13">
        <v>111</v>
      </c>
      <c r="W3" s="13">
        <v>9</v>
      </c>
      <c r="X3" s="13">
        <v>3</v>
      </c>
      <c r="Y3" s="13">
        <v>2</v>
      </c>
      <c r="Z3" s="13">
        <v>1</v>
      </c>
    </row>
    <row r="4" spans="1:26">
      <c r="A4" s="17">
        <v>2</v>
      </c>
      <c r="B4" s="17" t="s">
        <v>41</v>
      </c>
      <c r="C4" s="17" t="s">
        <v>219</v>
      </c>
      <c r="D4" s="25">
        <f t="shared" ref="D4:D16" si="0">SUM(E4:Z4)</f>
        <v>289</v>
      </c>
      <c r="E4" s="13">
        <v>17</v>
      </c>
      <c r="F4" s="13">
        <v>11</v>
      </c>
      <c r="G4" s="13">
        <v>12</v>
      </c>
      <c r="H4" s="13">
        <v>9</v>
      </c>
      <c r="I4" s="13">
        <v>12</v>
      </c>
      <c r="J4" s="13">
        <v>8</v>
      </c>
      <c r="K4" s="13">
        <v>19</v>
      </c>
      <c r="L4" s="13">
        <v>7</v>
      </c>
      <c r="M4" s="13">
        <v>12</v>
      </c>
      <c r="N4" s="13">
        <v>5</v>
      </c>
      <c r="O4" s="13">
        <v>12</v>
      </c>
      <c r="P4" s="13">
        <v>14</v>
      </c>
      <c r="Q4" s="13">
        <v>29</v>
      </c>
      <c r="R4" s="13">
        <v>83</v>
      </c>
      <c r="S4" s="13">
        <v>7</v>
      </c>
      <c r="T4" s="13">
        <v>13</v>
      </c>
      <c r="U4" s="13">
        <v>9</v>
      </c>
      <c r="V4" s="13">
        <v>7</v>
      </c>
      <c r="W4" s="13">
        <v>1</v>
      </c>
      <c r="X4" s="13">
        <v>2</v>
      </c>
      <c r="Y4" s="13">
        <v>0</v>
      </c>
      <c r="Z4" s="13">
        <v>0</v>
      </c>
    </row>
    <row r="5" spans="1:26">
      <c r="A5" s="17">
        <v>3</v>
      </c>
      <c r="B5" s="17" t="s">
        <v>96</v>
      </c>
      <c r="C5" s="17" t="s">
        <v>220</v>
      </c>
      <c r="D5" s="25">
        <f t="shared" si="0"/>
        <v>79</v>
      </c>
      <c r="E5" s="13">
        <v>12</v>
      </c>
      <c r="F5" s="13">
        <v>6</v>
      </c>
      <c r="G5" s="13">
        <v>5</v>
      </c>
      <c r="H5" s="13">
        <v>1</v>
      </c>
      <c r="I5" s="13">
        <v>6</v>
      </c>
      <c r="J5" s="13">
        <v>6</v>
      </c>
      <c r="K5" s="13">
        <v>8</v>
      </c>
      <c r="L5" s="13">
        <v>4</v>
      </c>
      <c r="M5" s="13">
        <v>8</v>
      </c>
      <c r="N5" s="13">
        <v>5</v>
      </c>
      <c r="O5" s="13">
        <v>2</v>
      </c>
      <c r="P5" s="13">
        <v>1</v>
      </c>
      <c r="Q5" s="13">
        <v>1</v>
      </c>
      <c r="R5" s="13">
        <v>0</v>
      </c>
      <c r="S5" s="13">
        <v>4</v>
      </c>
      <c r="T5" s="13">
        <v>4</v>
      </c>
      <c r="U5" s="13">
        <v>1</v>
      </c>
      <c r="V5" s="13">
        <v>4</v>
      </c>
      <c r="W5" s="13">
        <v>1</v>
      </c>
      <c r="X5" s="13">
        <v>0</v>
      </c>
      <c r="Y5" s="13">
        <v>0</v>
      </c>
      <c r="Z5" s="13">
        <v>0</v>
      </c>
    </row>
    <row r="6" spans="1:26">
      <c r="A6" s="17">
        <v>4</v>
      </c>
      <c r="B6" s="17" t="s">
        <v>51</v>
      </c>
      <c r="C6" s="17" t="s">
        <v>221</v>
      </c>
      <c r="D6" s="25">
        <f t="shared" si="0"/>
        <v>777</v>
      </c>
      <c r="E6" s="13">
        <v>69</v>
      </c>
      <c r="F6" s="13">
        <v>68</v>
      </c>
      <c r="G6" s="13">
        <v>58</v>
      </c>
      <c r="H6" s="13">
        <v>32</v>
      </c>
      <c r="I6" s="13">
        <v>49</v>
      </c>
      <c r="J6" s="13">
        <v>48</v>
      </c>
      <c r="K6" s="13">
        <v>98</v>
      </c>
      <c r="L6" s="13">
        <v>32</v>
      </c>
      <c r="M6" s="13">
        <v>32</v>
      </c>
      <c r="N6" s="13">
        <v>12</v>
      </c>
      <c r="O6" s="13">
        <v>43</v>
      </c>
      <c r="P6" s="13">
        <v>34</v>
      </c>
      <c r="Q6" s="13">
        <v>22</v>
      </c>
      <c r="R6" s="13">
        <v>37</v>
      </c>
      <c r="S6" s="13">
        <v>46</v>
      </c>
      <c r="T6" s="13">
        <v>14</v>
      </c>
      <c r="U6" s="13">
        <v>23</v>
      </c>
      <c r="V6" s="13">
        <v>54</v>
      </c>
      <c r="W6" s="13">
        <v>5</v>
      </c>
      <c r="X6" s="13">
        <v>0</v>
      </c>
      <c r="Y6" s="13">
        <v>1</v>
      </c>
      <c r="Z6" s="13">
        <v>0</v>
      </c>
    </row>
    <row r="7" spans="1:26">
      <c r="A7" s="17">
        <v>5</v>
      </c>
      <c r="B7" s="17" t="s">
        <v>42</v>
      </c>
      <c r="C7" s="17" t="s">
        <v>222</v>
      </c>
      <c r="D7" s="25">
        <f t="shared" si="0"/>
        <v>82</v>
      </c>
      <c r="E7" s="13">
        <v>4</v>
      </c>
      <c r="F7" s="13">
        <v>9</v>
      </c>
      <c r="G7" s="13">
        <v>3</v>
      </c>
      <c r="H7" s="13">
        <v>3</v>
      </c>
      <c r="I7" s="13">
        <v>0</v>
      </c>
      <c r="J7" s="13">
        <v>5</v>
      </c>
      <c r="K7" s="13">
        <v>2</v>
      </c>
      <c r="L7" s="13">
        <v>0</v>
      </c>
      <c r="M7" s="13">
        <v>1</v>
      </c>
      <c r="N7" s="13">
        <v>2</v>
      </c>
      <c r="O7" s="13">
        <v>1</v>
      </c>
      <c r="P7" s="13">
        <v>3</v>
      </c>
      <c r="Q7" s="13">
        <v>3</v>
      </c>
      <c r="R7" s="13">
        <v>36</v>
      </c>
      <c r="S7" s="13">
        <v>2</v>
      </c>
      <c r="T7" s="13">
        <v>1</v>
      </c>
      <c r="U7" s="13">
        <v>3</v>
      </c>
      <c r="V7" s="13">
        <v>1</v>
      </c>
      <c r="W7" s="13">
        <v>3</v>
      </c>
      <c r="X7" s="13">
        <v>0</v>
      </c>
      <c r="Y7" s="13">
        <v>0</v>
      </c>
      <c r="Z7" s="13">
        <v>0</v>
      </c>
    </row>
    <row r="8" spans="1:26">
      <c r="A8" s="17">
        <v>6</v>
      </c>
      <c r="B8" s="17" t="s">
        <v>137</v>
      </c>
      <c r="C8" s="17" t="s">
        <v>223</v>
      </c>
      <c r="D8" s="25">
        <f t="shared" si="0"/>
        <v>111</v>
      </c>
      <c r="E8" s="13">
        <v>5</v>
      </c>
      <c r="F8" s="13">
        <v>5</v>
      </c>
      <c r="G8" s="13">
        <v>5</v>
      </c>
      <c r="H8" s="13">
        <v>4</v>
      </c>
      <c r="I8" s="13">
        <v>2</v>
      </c>
      <c r="J8" s="13">
        <v>4</v>
      </c>
      <c r="K8" s="13">
        <v>6</v>
      </c>
      <c r="L8" s="13">
        <v>1</v>
      </c>
      <c r="M8" s="13">
        <v>2</v>
      </c>
      <c r="N8" s="13">
        <v>1</v>
      </c>
      <c r="O8" s="13">
        <v>1</v>
      </c>
      <c r="P8" s="13">
        <v>4</v>
      </c>
      <c r="Q8" s="13">
        <v>2</v>
      </c>
      <c r="R8" s="13">
        <v>5</v>
      </c>
      <c r="S8" s="13">
        <v>4</v>
      </c>
      <c r="T8" s="13">
        <v>3</v>
      </c>
      <c r="U8" s="13">
        <v>2</v>
      </c>
      <c r="V8" s="13">
        <v>54</v>
      </c>
      <c r="W8" s="13">
        <v>1</v>
      </c>
      <c r="X8" s="13">
        <v>0</v>
      </c>
      <c r="Y8" s="13">
        <v>0</v>
      </c>
      <c r="Z8" s="13">
        <v>0</v>
      </c>
    </row>
    <row r="9" spans="1:26">
      <c r="A9" s="17">
        <v>7</v>
      </c>
      <c r="B9" s="17" t="s">
        <v>87</v>
      </c>
      <c r="C9" s="17" t="s">
        <v>224</v>
      </c>
      <c r="D9" s="25">
        <f t="shared" si="0"/>
        <v>178</v>
      </c>
      <c r="E9" s="13">
        <v>2</v>
      </c>
      <c r="F9" s="13">
        <v>2</v>
      </c>
      <c r="G9" s="13">
        <v>5</v>
      </c>
      <c r="H9" s="13">
        <v>0</v>
      </c>
      <c r="I9" s="13">
        <v>4</v>
      </c>
      <c r="J9" s="13">
        <v>6</v>
      </c>
      <c r="K9" s="13">
        <v>1</v>
      </c>
      <c r="L9" s="13">
        <v>89</v>
      </c>
      <c r="M9" s="13">
        <v>40</v>
      </c>
      <c r="N9" s="13">
        <v>7</v>
      </c>
      <c r="O9" s="13">
        <v>10</v>
      </c>
      <c r="P9" s="13">
        <v>2</v>
      </c>
      <c r="Q9" s="13">
        <v>2</v>
      </c>
      <c r="R9" s="13">
        <v>2</v>
      </c>
      <c r="S9" s="13">
        <v>1</v>
      </c>
      <c r="T9" s="13">
        <v>1</v>
      </c>
      <c r="U9" s="13">
        <v>1</v>
      </c>
      <c r="V9" s="13">
        <v>2</v>
      </c>
      <c r="W9" s="13">
        <v>1</v>
      </c>
      <c r="X9" s="13">
        <v>0</v>
      </c>
      <c r="Y9" s="13">
        <v>0</v>
      </c>
      <c r="Z9" s="13">
        <v>0</v>
      </c>
    </row>
    <row r="10" spans="1:26">
      <c r="A10" s="17">
        <v>8</v>
      </c>
      <c r="B10" s="17" t="s">
        <v>225</v>
      </c>
      <c r="C10" s="17" t="s">
        <v>226</v>
      </c>
      <c r="D10" s="25">
        <f t="shared" si="0"/>
        <v>52</v>
      </c>
      <c r="E10" s="13">
        <v>2</v>
      </c>
      <c r="F10" s="13">
        <v>7</v>
      </c>
      <c r="G10" s="13">
        <v>1</v>
      </c>
      <c r="H10" s="13">
        <v>2</v>
      </c>
      <c r="I10" s="13">
        <v>3</v>
      </c>
      <c r="J10" s="13">
        <v>3</v>
      </c>
      <c r="K10" s="13">
        <v>6</v>
      </c>
      <c r="L10" s="13">
        <v>0</v>
      </c>
      <c r="M10" s="13">
        <v>3</v>
      </c>
      <c r="N10" s="13">
        <v>0</v>
      </c>
      <c r="O10" s="13">
        <v>13</v>
      </c>
      <c r="P10" s="13">
        <v>0</v>
      </c>
      <c r="Q10" s="13">
        <v>3</v>
      </c>
      <c r="R10" s="13">
        <v>0</v>
      </c>
      <c r="S10" s="13">
        <v>0</v>
      </c>
      <c r="T10" s="13">
        <v>0</v>
      </c>
      <c r="U10" s="13">
        <v>7</v>
      </c>
      <c r="V10" s="13">
        <v>1</v>
      </c>
      <c r="W10" s="13">
        <v>1</v>
      </c>
      <c r="X10" s="13">
        <v>0</v>
      </c>
      <c r="Y10" s="13">
        <v>0</v>
      </c>
      <c r="Z10" s="13">
        <v>0</v>
      </c>
    </row>
    <row r="11" spans="1:26">
      <c r="A11" s="17">
        <v>9</v>
      </c>
      <c r="B11" s="17" t="s">
        <v>192</v>
      </c>
      <c r="C11" s="17" t="s">
        <v>227</v>
      </c>
      <c r="D11" s="25">
        <f t="shared" si="0"/>
        <v>110</v>
      </c>
      <c r="E11" s="13">
        <v>15</v>
      </c>
      <c r="F11" s="13">
        <v>10</v>
      </c>
      <c r="G11" s="13">
        <v>6</v>
      </c>
      <c r="H11" s="13">
        <v>5</v>
      </c>
      <c r="I11" s="13">
        <v>19</v>
      </c>
      <c r="J11" s="13">
        <v>8</v>
      </c>
      <c r="K11" s="13">
        <v>19</v>
      </c>
      <c r="L11" s="13">
        <v>2</v>
      </c>
      <c r="M11" s="13">
        <v>0</v>
      </c>
      <c r="N11" s="13">
        <v>3</v>
      </c>
      <c r="O11" s="13">
        <v>2</v>
      </c>
      <c r="P11" s="13">
        <v>1</v>
      </c>
      <c r="Q11" s="13">
        <v>4</v>
      </c>
      <c r="R11" s="13">
        <v>3</v>
      </c>
      <c r="S11" s="13">
        <v>2</v>
      </c>
      <c r="T11" s="13">
        <v>4</v>
      </c>
      <c r="U11" s="13">
        <v>2</v>
      </c>
      <c r="V11" s="13">
        <v>2</v>
      </c>
      <c r="W11" s="13">
        <v>3</v>
      </c>
      <c r="X11" s="13">
        <v>0</v>
      </c>
      <c r="Y11" s="13">
        <v>0</v>
      </c>
      <c r="Z11" s="13">
        <v>0</v>
      </c>
    </row>
    <row r="12" spans="1:26">
      <c r="A12" s="17">
        <v>10</v>
      </c>
      <c r="B12" s="17" t="s">
        <v>7</v>
      </c>
      <c r="C12" s="17" t="s">
        <v>228</v>
      </c>
      <c r="D12" s="25">
        <f t="shared" si="0"/>
        <v>438</v>
      </c>
      <c r="E12" s="13">
        <v>21</v>
      </c>
      <c r="F12" s="13">
        <v>16</v>
      </c>
      <c r="G12" s="13">
        <v>17</v>
      </c>
      <c r="H12" s="13">
        <v>5</v>
      </c>
      <c r="I12" s="13">
        <v>6</v>
      </c>
      <c r="J12" s="13">
        <v>16</v>
      </c>
      <c r="K12" s="13">
        <v>28</v>
      </c>
      <c r="L12" s="13">
        <v>23</v>
      </c>
      <c r="M12" s="13">
        <v>26</v>
      </c>
      <c r="N12" s="13">
        <v>14</v>
      </c>
      <c r="O12" s="13">
        <v>107</v>
      </c>
      <c r="P12" s="13">
        <v>8</v>
      </c>
      <c r="Q12" s="13">
        <v>50</v>
      </c>
      <c r="R12" s="13">
        <v>13</v>
      </c>
      <c r="S12" s="13">
        <v>23</v>
      </c>
      <c r="T12" s="13">
        <v>10</v>
      </c>
      <c r="U12" s="13">
        <v>23</v>
      </c>
      <c r="V12" s="13">
        <v>32</v>
      </c>
      <c r="W12" s="13">
        <v>0</v>
      </c>
      <c r="X12" s="13">
        <v>0</v>
      </c>
      <c r="Y12" s="13">
        <v>0</v>
      </c>
      <c r="Z12" s="13">
        <v>0</v>
      </c>
    </row>
    <row r="13" spans="1:26">
      <c r="A13" s="17">
        <v>11</v>
      </c>
      <c r="B13" s="17" t="s">
        <v>82</v>
      </c>
      <c r="C13" s="17" t="s">
        <v>219</v>
      </c>
      <c r="D13" s="25">
        <f t="shared" si="0"/>
        <v>51</v>
      </c>
      <c r="E13" s="13">
        <v>3</v>
      </c>
      <c r="F13" s="13">
        <v>2</v>
      </c>
      <c r="G13" s="13">
        <v>2</v>
      </c>
      <c r="H13" s="13">
        <v>1</v>
      </c>
      <c r="I13" s="13">
        <v>3</v>
      </c>
      <c r="J13" s="13">
        <v>3</v>
      </c>
      <c r="K13" s="13">
        <v>2</v>
      </c>
      <c r="L13" s="13">
        <v>0</v>
      </c>
      <c r="M13" s="13">
        <v>1</v>
      </c>
      <c r="N13" s="13">
        <v>2</v>
      </c>
      <c r="O13" s="13">
        <v>12</v>
      </c>
      <c r="P13" s="13">
        <v>4</v>
      </c>
      <c r="Q13" s="13">
        <v>2</v>
      </c>
      <c r="R13" s="13">
        <v>2</v>
      </c>
      <c r="S13" s="13">
        <v>3</v>
      </c>
      <c r="T13" s="13">
        <v>5</v>
      </c>
      <c r="U13" s="13">
        <v>2</v>
      </c>
      <c r="V13" s="13">
        <v>2</v>
      </c>
      <c r="W13" s="13">
        <v>0</v>
      </c>
      <c r="X13" s="13">
        <v>0</v>
      </c>
      <c r="Y13" s="13">
        <v>0</v>
      </c>
      <c r="Z13" s="13">
        <v>0</v>
      </c>
    </row>
    <row r="14" spans="1:26">
      <c r="A14" s="17">
        <v>12</v>
      </c>
      <c r="B14" s="17" t="s">
        <v>229</v>
      </c>
      <c r="C14" s="17" t="s">
        <v>231</v>
      </c>
      <c r="D14" s="25">
        <f t="shared" si="0"/>
        <v>42</v>
      </c>
      <c r="E14" s="13">
        <v>2</v>
      </c>
      <c r="F14" s="13">
        <v>1</v>
      </c>
      <c r="G14" s="13">
        <v>0</v>
      </c>
      <c r="H14" s="13">
        <v>1</v>
      </c>
      <c r="I14" s="13">
        <v>1</v>
      </c>
      <c r="J14" s="13">
        <v>1</v>
      </c>
      <c r="K14" s="13">
        <v>3</v>
      </c>
      <c r="L14" s="13">
        <v>3</v>
      </c>
      <c r="M14" s="13">
        <v>11</v>
      </c>
      <c r="N14" s="13">
        <v>3</v>
      </c>
      <c r="O14" s="13">
        <v>0</v>
      </c>
      <c r="P14" s="13">
        <v>1</v>
      </c>
      <c r="Q14" s="13">
        <v>0</v>
      </c>
      <c r="R14" s="13">
        <v>0</v>
      </c>
      <c r="S14" s="13">
        <v>1</v>
      </c>
      <c r="T14" s="13">
        <v>2</v>
      </c>
      <c r="U14" s="13">
        <v>2</v>
      </c>
      <c r="V14" s="13">
        <v>10</v>
      </c>
      <c r="W14" s="13">
        <v>0</v>
      </c>
      <c r="X14" s="13">
        <v>0</v>
      </c>
      <c r="Y14" s="13">
        <v>0</v>
      </c>
      <c r="Z14" s="13">
        <v>0</v>
      </c>
    </row>
    <row r="15" spans="1:26">
      <c r="A15" s="17">
        <v>13</v>
      </c>
      <c r="B15" s="17" t="s">
        <v>65</v>
      </c>
      <c r="C15" s="17" t="s">
        <v>233</v>
      </c>
      <c r="D15" s="25">
        <f t="shared" si="0"/>
        <v>62</v>
      </c>
      <c r="E15" s="13">
        <v>5</v>
      </c>
      <c r="F15" s="13">
        <v>5</v>
      </c>
      <c r="G15" s="13">
        <v>6</v>
      </c>
      <c r="H15" s="13">
        <v>6</v>
      </c>
      <c r="I15" s="13">
        <v>2</v>
      </c>
      <c r="J15" s="13">
        <v>3</v>
      </c>
      <c r="K15" s="13">
        <v>3</v>
      </c>
      <c r="L15" s="13">
        <v>3</v>
      </c>
      <c r="M15" s="13">
        <v>3</v>
      </c>
      <c r="N15" s="13">
        <v>2</v>
      </c>
      <c r="O15" s="13">
        <v>4</v>
      </c>
      <c r="P15" s="13">
        <v>1</v>
      </c>
      <c r="Q15" s="13">
        <v>5</v>
      </c>
      <c r="R15" s="13">
        <v>3</v>
      </c>
      <c r="S15" s="13">
        <v>6</v>
      </c>
      <c r="T15" s="13">
        <v>0</v>
      </c>
      <c r="U15" s="13">
        <v>3</v>
      </c>
      <c r="V15" s="13">
        <v>1</v>
      </c>
      <c r="W15" s="13">
        <v>1</v>
      </c>
      <c r="X15" s="13">
        <v>0</v>
      </c>
      <c r="Y15" s="13">
        <v>0</v>
      </c>
      <c r="Z15" s="13">
        <v>0</v>
      </c>
    </row>
    <row r="16" spans="1:26">
      <c r="A16" s="17">
        <v>14</v>
      </c>
      <c r="B16" s="17" t="s">
        <v>13</v>
      </c>
      <c r="C16" s="17" t="s">
        <v>234</v>
      </c>
      <c r="D16" s="25">
        <f t="shared" si="0"/>
        <v>846</v>
      </c>
      <c r="E16" s="13">
        <v>17</v>
      </c>
      <c r="F16" s="13">
        <v>26</v>
      </c>
      <c r="G16" s="13">
        <v>17</v>
      </c>
      <c r="H16" s="13">
        <v>10</v>
      </c>
      <c r="I16" s="13">
        <v>12</v>
      </c>
      <c r="J16" s="13">
        <v>24</v>
      </c>
      <c r="K16" s="13">
        <v>26</v>
      </c>
      <c r="L16" s="13">
        <v>11</v>
      </c>
      <c r="M16" s="13">
        <v>7</v>
      </c>
      <c r="N16" s="13">
        <v>20</v>
      </c>
      <c r="O16" s="13">
        <v>9</v>
      </c>
      <c r="P16" s="13">
        <v>13</v>
      </c>
      <c r="Q16" s="13">
        <v>4</v>
      </c>
      <c r="R16" s="13">
        <v>12</v>
      </c>
      <c r="S16" s="13">
        <v>107</v>
      </c>
      <c r="T16" s="13">
        <v>249</v>
      </c>
      <c r="U16" s="13">
        <v>181</v>
      </c>
      <c r="V16" s="13">
        <v>97</v>
      </c>
      <c r="W16" s="13">
        <v>2</v>
      </c>
      <c r="X16" s="13">
        <v>1</v>
      </c>
      <c r="Y16" s="13">
        <v>1</v>
      </c>
      <c r="Z16" s="13">
        <v>0</v>
      </c>
    </row>
    <row r="17" spans="1:26" s="24" customFormat="1" ht="14.25" customHeight="1">
      <c r="A17" s="63" t="s">
        <v>481</v>
      </c>
      <c r="B17" s="64"/>
      <c r="C17" s="65"/>
      <c r="D17" s="25">
        <f>SUM(D3:D16)</f>
        <v>4236</v>
      </c>
      <c r="E17" s="25">
        <f t="shared" ref="E17:Z17" si="1">SUM(E3:E16)</f>
        <v>251</v>
      </c>
      <c r="F17" s="25">
        <f t="shared" si="1"/>
        <v>223</v>
      </c>
      <c r="G17" s="25">
        <f t="shared" si="1"/>
        <v>188</v>
      </c>
      <c r="H17" s="25">
        <f t="shared" si="1"/>
        <v>120</v>
      </c>
      <c r="I17" s="25">
        <f t="shared" si="1"/>
        <v>177</v>
      </c>
      <c r="J17" s="25">
        <f t="shared" si="1"/>
        <v>207</v>
      </c>
      <c r="K17" s="25">
        <f t="shared" si="1"/>
        <v>342</v>
      </c>
      <c r="L17" s="25">
        <f t="shared" si="1"/>
        <v>252</v>
      </c>
      <c r="M17" s="25">
        <f t="shared" si="1"/>
        <v>249</v>
      </c>
      <c r="N17" s="25">
        <f t="shared" si="1"/>
        <v>122</v>
      </c>
      <c r="O17" s="25">
        <f t="shared" si="1"/>
        <v>255</v>
      </c>
      <c r="P17" s="25">
        <f t="shared" si="1"/>
        <v>160</v>
      </c>
      <c r="Q17" s="25">
        <f t="shared" si="1"/>
        <v>160</v>
      </c>
      <c r="R17" s="25">
        <f t="shared" si="1"/>
        <v>262</v>
      </c>
      <c r="S17" s="25">
        <f t="shared" si="1"/>
        <v>236</v>
      </c>
      <c r="T17" s="25">
        <f t="shared" si="1"/>
        <v>331</v>
      </c>
      <c r="U17" s="25">
        <f t="shared" si="1"/>
        <v>284</v>
      </c>
      <c r="V17" s="25">
        <f t="shared" si="1"/>
        <v>378</v>
      </c>
      <c r="W17" s="25">
        <f t="shared" si="1"/>
        <v>28</v>
      </c>
      <c r="X17" s="25">
        <f t="shared" si="1"/>
        <v>6</v>
      </c>
      <c r="Y17" s="25">
        <f t="shared" si="1"/>
        <v>4</v>
      </c>
      <c r="Z17" s="25">
        <f t="shared" si="1"/>
        <v>1</v>
      </c>
    </row>
    <row r="18" spans="1:26">
      <c r="A18" s="59" t="s">
        <v>179</v>
      </c>
      <c r="B18" s="59"/>
      <c r="C18" s="59"/>
      <c r="D18" s="25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</row>
    <row r="19" spans="1:26">
      <c r="A19" s="17">
        <v>1</v>
      </c>
      <c r="B19" s="17" t="s">
        <v>76</v>
      </c>
      <c r="C19" s="17" t="s">
        <v>301</v>
      </c>
      <c r="D19" s="25">
        <f>SUM(E19:Z19)</f>
        <v>404</v>
      </c>
      <c r="E19" s="13">
        <v>23</v>
      </c>
      <c r="F19" s="13">
        <v>15</v>
      </c>
      <c r="G19" s="13">
        <v>29</v>
      </c>
      <c r="H19" s="13">
        <v>24</v>
      </c>
      <c r="I19" s="13">
        <v>23</v>
      </c>
      <c r="J19" s="13">
        <v>21</v>
      </c>
      <c r="K19" s="13">
        <v>49</v>
      </c>
      <c r="L19" s="13">
        <v>19</v>
      </c>
      <c r="M19" s="13">
        <v>16</v>
      </c>
      <c r="N19" s="13">
        <v>17</v>
      </c>
      <c r="O19" s="13">
        <v>32</v>
      </c>
      <c r="P19" s="13">
        <v>17</v>
      </c>
      <c r="Q19" s="13">
        <v>18</v>
      </c>
      <c r="R19" s="13">
        <v>31</v>
      </c>
      <c r="S19" s="13">
        <v>15</v>
      </c>
      <c r="T19" s="13">
        <v>18</v>
      </c>
      <c r="U19" s="13">
        <v>17</v>
      </c>
      <c r="V19" s="13">
        <v>15</v>
      </c>
      <c r="W19" s="13">
        <v>3</v>
      </c>
      <c r="X19" s="13">
        <v>1</v>
      </c>
      <c r="Y19" s="13">
        <v>1</v>
      </c>
      <c r="Z19" s="13">
        <v>0</v>
      </c>
    </row>
    <row r="20" spans="1:26">
      <c r="A20" s="17">
        <v>2</v>
      </c>
      <c r="B20" s="17" t="s">
        <v>24</v>
      </c>
      <c r="C20" s="17" t="s">
        <v>302</v>
      </c>
      <c r="D20" s="25">
        <f t="shared" ref="D20:D32" si="2">SUM(E20:Z20)</f>
        <v>563</v>
      </c>
      <c r="E20" s="13">
        <v>45</v>
      </c>
      <c r="F20" s="13">
        <v>64</v>
      </c>
      <c r="G20" s="13">
        <v>55</v>
      </c>
      <c r="H20" s="13">
        <v>18</v>
      </c>
      <c r="I20" s="13">
        <v>38</v>
      </c>
      <c r="J20" s="13">
        <v>22</v>
      </c>
      <c r="K20" s="13">
        <v>53</v>
      </c>
      <c r="L20" s="13">
        <v>26</v>
      </c>
      <c r="M20" s="13">
        <v>22</v>
      </c>
      <c r="N20" s="13">
        <v>20</v>
      </c>
      <c r="O20" s="13">
        <v>37</v>
      </c>
      <c r="P20" s="13">
        <v>26</v>
      </c>
      <c r="Q20" s="13">
        <v>15</v>
      </c>
      <c r="R20" s="13">
        <v>22</v>
      </c>
      <c r="S20" s="13">
        <v>25</v>
      </c>
      <c r="T20" s="13">
        <v>14</v>
      </c>
      <c r="U20" s="13">
        <v>24</v>
      </c>
      <c r="V20" s="13">
        <v>33</v>
      </c>
      <c r="W20" s="13">
        <v>2</v>
      </c>
      <c r="X20" s="13">
        <v>0</v>
      </c>
      <c r="Y20" s="13">
        <v>2</v>
      </c>
      <c r="Z20" s="13">
        <v>0</v>
      </c>
    </row>
    <row r="21" spans="1:26">
      <c r="A21" s="17">
        <v>3</v>
      </c>
      <c r="B21" s="17" t="s">
        <v>7</v>
      </c>
      <c r="C21" s="17" t="s">
        <v>304</v>
      </c>
      <c r="D21" s="25">
        <f t="shared" si="2"/>
        <v>112</v>
      </c>
      <c r="E21" s="13">
        <v>3</v>
      </c>
      <c r="F21" s="13">
        <v>7</v>
      </c>
      <c r="G21" s="13">
        <v>3</v>
      </c>
      <c r="H21" s="13">
        <v>2</v>
      </c>
      <c r="I21" s="13">
        <v>2</v>
      </c>
      <c r="J21" s="13">
        <v>7</v>
      </c>
      <c r="K21" s="13">
        <v>5</v>
      </c>
      <c r="L21" s="13">
        <v>2</v>
      </c>
      <c r="M21" s="13">
        <v>6</v>
      </c>
      <c r="N21" s="13">
        <v>6</v>
      </c>
      <c r="O21" s="13">
        <v>37</v>
      </c>
      <c r="P21" s="13">
        <v>2</v>
      </c>
      <c r="Q21" s="13">
        <v>4</v>
      </c>
      <c r="R21" s="13">
        <v>11</v>
      </c>
      <c r="S21" s="13">
        <v>4</v>
      </c>
      <c r="T21" s="13">
        <v>1</v>
      </c>
      <c r="U21" s="13">
        <v>3</v>
      </c>
      <c r="V21" s="13">
        <v>5</v>
      </c>
      <c r="W21" s="13">
        <v>1</v>
      </c>
      <c r="X21" s="13">
        <v>1</v>
      </c>
      <c r="Y21" s="13">
        <v>0</v>
      </c>
      <c r="Z21" s="13">
        <v>0</v>
      </c>
    </row>
    <row r="22" spans="1:26">
      <c r="A22" s="17">
        <v>4</v>
      </c>
      <c r="B22" s="17" t="s">
        <v>305</v>
      </c>
      <c r="C22" s="17" t="s">
        <v>306</v>
      </c>
      <c r="D22" s="25">
        <f t="shared" si="2"/>
        <v>284</v>
      </c>
      <c r="E22" s="13">
        <v>17</v>
      </c>
      <c r="F22" s="13">
        <v>11</v>
      </c>
      <c r="G22" s="13">
        <v>5</v>
      </c>
      <c r="H22" s="13">
        <v>1</v>
      </c>
      <c r="I22" s="13">
        <v>13</v>
      </c>
      <c r="J22" s="13">
        <v>4</v>
      </c>
      <c r="K22" s="13">
        <v>10</v>
      </c>
      <c r="L22" s="13">
        <v>42</v>
      </c>
      <c r="M22" s="13">
        <v>79</v>
      </c>
      <c r="N22" s="13">
        <v>20</v>
      </c>
      <c r="O22" s="13">
        <v>23</v>
      </c>
      <c r="P22" s="13">
        <v>6</v>
      </c>
      <c r="Q22" s="13">
        <v>1</v>
      </c>
      <c r="R22" s="13">
        <v>6</v>
      </c>
      <c r="S22" s="13">
        <v>12</v>
      </c>
      <c r="T22" s="13">
        <v>14</v>
      </c>
      <c r="U22" s="13">
        <v>4</v>
      </c>
      <c r="V22" s="13">
        <v>14</v>
      </c>
      <c r="W22" s="13">
        <v>0</v>
      </c>
      <c r="X22" s="13">
        <v>0</v>
      </c>
      <c r="Y22" s="13">
        <v>2</v>
      </c>
      <c r="Z22" s="13">
        <v>0</v>
      </c>
    </row>
    <row r="23" spans="1:26">
      <c r="A23" s="17">
        <v>5</v>
      </c>
      <c r="B23" s="17" t="s">
        <v>7</v>
      </c>
      <c r="C23" s="17" t="s">
        <v>307</v>
      </c>
      <c r="D23" s="25">
        <f t="shared" si="2"/>
        <v>207</v>
      </c>
      <c r="E23" s="13">
        <v>4</v>
      </c>
      <c r="F23" s="13">
        <v>7</v>
      </c>
      <c r="G23" s="13">
        <v>8</v>
      </c>
      <c r="H23" s="13">
        <v>12</v>
      </c>
      <c r="I23" s="13">
        <v>6</v>
      </c>
      <c r="J23" s="13">
        <v>5</v>
      </c>
      <c r="K23" s="13">
        <v>10</v>
      </c>
      <c r="L23" s="13">
        <v>8</v>
      </c>
      <c r="M23" s="13">
        <v>1</v>
      </c>
      <c r="N23" s="13">
        <v>5</v>
      </c>
      <c r="O23" s="13">
        <v>7</v>
      </c>
      <c r="P23" s="13">
        <v>12</v>
      </c>
      <c r="Q23" s="13">
        <v>2</v>
      </c>
      <c r="R23" s="13">
        <v>8</v>
      </c>
      <c r="S23" s="13">
        <v>20</v>
      </c>
      <c r="T23" s="13">
        <v>51</v>
      </c>
      <c r="U23" s="13">
        <v>25</v>
      </c>
      <c r="V23" s="13">
        <v>15</v>
      </c>
      <c r="W23" s="13">
        <v>0</v>
      </c>
      <c r="X23" s="13">
        <v>0</v>
      </c>
      <c r="Y23" s="13">
        <v>1</v>
      </c>
      <c r="Z23" s="13">
        <v>0</v>
      </c>
    </row>
    <row r="24" spans="1:26">
      <c r="A24" s="17">
        <v>6</v>
      </c>
      <c r="B24" s="17" t="s">
        <v>16</v>
      </c>
      <c r="C24" s="17" t="s">
        <v>308</v>
      </c>
      <c r="D24" s="25">
        <f t="shared" si="2"/>
        <v>22</v>
      </c>
      <c r="E24" s="13">
        <v>1</v>
      </c>
      <c r="F24" s="13">
        <v>2</v>
      </c>
      <c r="G24" s="13">
        <v>3</v>
      </c>
      <c r="H24" s="13">
        <v>0</v>
      </c>
      <c r="I24" s="13">
        <v>1</v>
      </c>
      <c r="J24" s="13">
        <v>5</v>
      </c>
      <c r="K24" s="13">
        <v>3</v>
      </c>
      <c r="L24" s="13">
        <v>0</v>
      </c>
      <c r="M24" s="13">
        <v>0</v>
      </c>
      <c r="N24" s="13">
        <v>0</v>
      </c>
      <c r="O24" s="13">
        <v>1</v>
      </c>
      <c r="P24" s="13">
        <v>1</v>
      </c>
      <c r="Q24" s="13">
        <v>1</v>
      </c>
      <c r="R24" s="13">
        <v>0</v>
      </c>
      <c r="S24" s="13">
        <v>0</v>
      </c>
      <c r="T24" s="13">
        <v>1</v>
      </c>
      <c r="U24" s="13">
        <v>0</v>
      </c>
      <c r="V24" s="13">
        <v>1</v>
      </c>
      <c r="W24" s="13">
        <v>2</v>
      </c>
      <c r="X24" s="13">
        <v>0</v>
      </c>
      <c r="Y24" s="13">
        <v>0</v>
      </c>
      <c r="Z24" s="13">
        <v>0</v>
      </c>
    </row>
    <row r="25" spans="1:26">
      <c r="A25" s="17">
        <v>7</v>
      </c>
      <c r="B25" s="17" t="s">
        <v>143</v>
      </c>
      <c r="C25" s="17" t="s">
        <v>309</v>
      </c>
      <c r="D25" s="25">
        <f t="shared" si="2"/>
        <v>56</v>
      </c>
      <c r="E25" s="13">
        <v>2</v>
      </c>
      <c r="F25" s="13">
        <v>1</v>
      </c>
      <c r="G25" s="13">
        <v>3</v>
      </c>
      <c r="H25" s="13">
        <v>0</v>
      </c>
      <c r="I25" s="13">
        <v>4</v>
      </c>
      <c r="J25" s="13">
        <v>0</v>
      </c>
      <c r="K25" s="13">
        <v>2</v>
      </c>
      <c r="L25" s="13">
        <v>3</v>
      </c>
      <c r="M25" s="13">
        <v>5</v>
      </c>
      <c r="N25" s="13">
        <v>0</v>
      </c>
      <c r="O25" s="13">
        <v>13</v>
      </c>
      <c r="P25" s="13">
        <v>10</v>
      </c>
      <c r="Q25" s="13">
        <v>4</v>
      </c>
      <c r="R25" s="13">
        <v>3</v>
      </c>
      <c r="S25" s="13">
        <v>3</v>
      </c>
      <c r="T25" s="13">
        <v>0</v>
      </c>
      <c r="U25" s="13">
        <v>0</v>
      </c>
      <c r="V25" s="13">
        <v>3</v>
      </c>
      <c r="W25" s="13">
        <v>0</v>
      </c>
      <c r="X25" s="13">
        <v>0</v>
      </c>
      <c r="Y25" s="13">
        <v>0</v>
      </c>
      <c r="Z25" s="13">
        <v>0</v>
      </c>
    </row>
    <row r="26" spans="1:26">
      <c r="A26" s="17">
        <v>8</v>
      </c>
      <c r="B26" s="17" t="s">
        <v>103</v>
      </c>
      <c r="C26" s="17" t="s">
        <v>310</v>
      </c>
      <c r="D26" s="25">
        <f t="shared" si="2"/>
        <v>58</v>
      </c>
      <c r="E26" s="13">
        <v>6</v>
      </c>
      <c r="F26" s="13">
        <v>3</v>
      </c>
      <c r="G26" s="13">
        <v>3</v>
      </c>
      <c r="H26" s="13">
        <v>3</v>
      </c>
      <c r="I26" s="13">
        <v>2</v>
      </c>
      <c r="J26" s="13">
        <v>3</v>
      </c>
      <c r="K26" s="13">
        <v>7</v>
      </c>
      <c r="L26" s="13">
        <v>0</v>
      </c>
      <c r="M26" s="13">
        <v>0</v>
      </c>
      <c r="N26" s="13">
        <v>1</v>
      </c>
      <c r="O26" s="13">
        <v>2</v>
      </c>
      <c r="P26" s="13">
        <v>3</v>
      </c>
      <c r="Q26" s="13">
        <v>7</v>
      </c>
      <c r="R26" s="13">
        <v>4</v>
      </c>
      <c r="S26" s="13">
        <v>3</v>
      </c>
      <c r="T26" s="13">
        <v>2</v>
      </c>
      <c r="U26" s="13">
        <v>6</v>
      </c>
      <c r="V26" s="13">
        <v>3</v>
      </c>
      <c r="W26" s="13">
        <v>0</v>
      </c>
      <c r="X26" s="13">
        <v>0</v>
      </c>
      <c r="Y26" s="13">
        <v>0</v>
      </c>
      <c r="Z26" s="13">
        <v>0</v>
      </c>
    </row>
    <row r="27" spans="1:26">
      <c r="A27" s="17">
        <v>9</v>
      </c>
      <c r="B27" s="17" t="s">
        <v>101</v>
      </c>
      <c r="C27" s="17" t="s">
        <v>311</v>
      </c>
      <c r="D27" s="25">
        <f t="shared" si="2"/>
        <v>14</v>
      </c>
      <c r="E27" s="13">
        <v>0</v>
      </c>
      <c r="F27" s="13">
        <v>2</v>
      </c>
      <c r="G27" s="13">
        <v>0</v>
      </c>
      <c r="H27" s="13">
        <v>0</v>
      </c>
      <c r="I27" s="13">
        <v>0</v>
      </c>
      <c r="J27" s="13">
        <v>0</v>
      </c>
      <c r="K27" s="13">
        <v>1</v>
      </c>
      <c r="L27" s="13">
        <v>2</v>
      </c>
      <c r="M27" s="13">
        <v>0</v>
      </c>
      <c r="N27" s="13">
        <v>0</v>
      </c>
      <c r="O27" s="13">
        <v>0</v>
      </c>
      <c r="P27" s="13">
        <v>6</v>
      </c>
      <c r="Q27" s="13">
        <v>0</v>
      </c>
      <c r="R27" s="13">
        <v>3</v>
      </c>
      <c r="S27" s="13">
        <v>0</v>
      </c>
      <c r="T27" s="13">
        <v>0</v>
      </c>
      <c r="U27" s="13">
        <v>0</v>
      </c>
      <c r="V27" s="13">
        <v>0</v>
      </c>
      <c r="W27" s="13">
        <v>0</v>
      </c>
      <c r="X27" s="13">
        <v>0</v>
      </c>
      <c r="Y27" s="13">
        <v>0</v>
      </c>
      <c r="Z27" s="13">
        <v>0</v>
      </c>
    </row>
    <row r="28" spans="1:26">
      <c r="A28" s="17">
        <v>10</v>
      </c>
      <c r="B28" s="17" t="s">
        <v>192</v>
      </c>
      <c r="C28" s="17" t="s">
        <v>312</v>
      </c>
      <c r="D28" s="25">
        <f t="shared" si="2"/>
        <v>36</v>
      </c>
      <c r="E28" s="13">
        <v>6</v>
      </c>
      <c r="F28" s="13">
        <v>1</v>
      </c>
      <c r="G28" s="13">
        <v>0</v>
      </c>
      <c r="H28" s="13">
        <v>4</v>
      </c>
      <c r="I28" s="13">
        <v>1</v>
      </c>
      <c r="J28" s="13">
        <v>0</v>
      </c>
      <c r="K28" s="13">
        <v>3</v>
      </c>
      <c r="L28" s="13">
        <v>2</v>
      </c>
      <c r="M28" s="13">
        <v>3</v>
      </c>
      <c r="N28" s="13">
        <v>2</v>
      </c>
      <c r="O28" s="13">
        <v>0</v>
      </c>
      <c r="P28" s="13">
        <v>2</v>
      </c>
      <c r="Q28" s="13">
        <v>1</v>
      </c>
      <c r="R28" s="13">
        <v>5</v>
      </c>
      <c r="S28" s="13">
        <v>1</v>
      </c>
      <c r="T28" s="13">
        <v>0</v>
      </c>
      <c r="U28" s="13">
        <v>3</v>
      </c>
      <c r="V28" s="13">
        <v>2</v>
      </c>
      <c r="W28" s="13">
        <v>0</v>
      </c>
      <c r="X28" s="13">
        <v>0</v>
      </c>
      <c r="Y28" s="13">
        <v>0</v>
      </c>
      <c r="Z28" s="13">
        <v>0</v>
      </c>
    </row>
    <row r="29" spans="1:26">
      <c r="A29" s="17">
        <v>11</v>
      </c>
      <c r="B29" s="17" t="s">
        <v>210</v>
      </c>
      <c r="C29" s="17" t="s">
        <v>9</v>
      </c>
      <c r="D29" s="25">
        <f t="shared" si="2"/>
        <v>83</v>
      </c>
      <c r="E29" s="13">
        <v>8</v>
      </c>
      <c r="F29" s="13">
        <v>2</v>
      </c>
      <c r="G29" s="13">
        <v>7</v>
      </c>
      <c r="H29" s="13">
        <v>6</v>
      </c>
      <c r="I29" s="13">
        <v>7</v>
      </c>
      <c r="J29" s="13">
        <v>2</v>
      </c>
      <c r="K29" s="13">
        <v>4</v>
      </c>
      <c r="L29" s="13">
        <v>3</v>
      </c>
      <c r="M29" s="13">
        <v>5</v>
      </c>
      <c r="N29" s="13">
        <v>2</v>
      </c>
      <c r="O29" s="13">
        <v>4</v>
      </c>
      <c r="P29" s="13">
        <v>5</v>
      </c>
      <c r="Q29" s="13">
        <v>5</v>
      </c>
      <c r="R29" s="13">
        <v>8</v>
      </c>
      <c r="S29" s="13">
        <v>5</v>
      </c>
      <c r="T29" s="13">
        <v>3</v>
      </c>
      <c r="U29" s="13">
        <v>3</v>
      </c>
      <c r="V29" s="13">
        <v>4</v>
      </c>
      <c r="W29" s="13">
        <v>0</v>
      </c>
      <c r="X29" s="13">
        <v>0</v>
      </c>
      <c r="Y29" s="13">
        <v>0</v>
      </c>
      <c r="Z29" s="13">
        <v>0</v>
      </c>
    </row>
    <row r="30" spans="1:26">
      <c r="A30" s="17">
        <v>12</v>
      </c>
      <c r="B30" s="17" t="s">
        <v>32</v>
      </c>
      <c r="C30" s="17" t="s">
        <v>313</v>
      </c>
      <c r="D30" s="25">
        <f t="shared" si="2"/>
        <v>25</v>
      </c>
      <c r="E30" s="13">
        <v>1</v>
      </c>
      <c r="F30" s="13">
        <v>0</v>
      </c>
      <c r="G30" s="13">
        <v>0</v>
      </c>
      <c r="H30" s="13">
        <v>2</v>
      </c>
      <c r="I30" s="13">
        <v>3</v>
      </c>
      <c r="J30" s="13">
        <v>1</v>
      </c>
      <c r="K30" s="13">
        <v>0</v>
      </c>
      <c r="L30" s="13">
        <v>0</v>
      </c>
      <c r="M30" s="13">
        <v>0</v>
      </c>
      <c r="N30" s="13">
        <v>2</v>
      </c>
      <c r="O30" s="13">
        <v>1</v>
      </c>
      <c r="P30" s="13">
        <v>1</v>
      </c>
      <c r="Q30" s="13">
        <v>0</v>
      </c>
      <c r="R30" s="13">
        <v>1</v>
      </c>
      <c r="S30" s="13">
        <v>2</v>
      </c>
      <c r="T30" s="13">
        <v>5</v>
      </c>
      <c r="U30" s="13">
        <v>2</v>
      </c>
      <c r="V30" s="13">
        <v>3</v>
      </c>
      <c r="W30" s="13">
        <v>0</v>
      </c>
      <c r="X30" s="13">
        <v>0</v>
      </c>
      <c r="Y30" s="13">
        <v>1</v>
      </c>
      <c r="Z30" s="13">
        <v>0</v>
      </c>
    </row>
    <row r="31" spans="1:26">
      <c r="A31" s="17">
        <v>13</v>
      </c>
      <c r="B31" s="17" t="s">
        <v>198</v>
      </c>
      <c r="C31" s="17" t="s">
        <v>314</v>
      </c>
      <c r="D31" s="25">
        <f t="shared" si="2"/>
        <v>85</v>
      </c>
      <c r="E31" s="13">
        <v>4</v>
      </c>
      <c r="F31" s="13">
        <v>0</v>
      </c>
      <c r="G31" s="13">
        <v>1</v>
      </c>
      <c r="H31" s="13">
        <v>2</v>
      </c>
      <c r="I31" s="13">
        <v>4</v>
      </c>
      <c r="J31" s="13">
        <v>3</v>
      </c>
      <c r="K31" s="13">
        <v>3</v>
      </c>
      <c r="L31" s="13">
        <v>6</v>
      </c>
      <c r="M31" s="13">
        <v>5</v>
      </c>
      <c r="N31" s="13">
        <v>2</v>
      </c>
      <c r="O31" s="13">
        <v>3</v>
      </c>
      <c r="P31" s="13">
        <v>13</v>
      </c>
      <c r="Q31" s="13">
        <v>1</v>
      </c>
      <c r="R31" s="13">
        <v>9</v>
      </c>
      <c r="S31" s="13">
        <v>15</v>
      </c>
      <c r="T31" s="13">
        <v>2</v>
      </c>
      <c r="U31" s="13">
        <v>5</v>
      </c>
      <c r="V31" s="13">
        <v>6</v>
      </c>
      <c r="W31" s="13">
        <v>0</v>
      </c>
      <c r="X31" s="13">
        <v>0</v>
      </c>
      <c r="Y31" s="13">
        <v>1</v>
      </c>
      <c r="Z31" s="13">
        <v>0</v>
      </c>
    </row>
    <row r="32" spans="1:26">
      <c r="A32" s="17">
        <v>14</v>
      </c>
      <c r="B32" s="17" t="s">
        <v>176</v>
      </c>
      <c r="C32" s="17" t="s">
        <v>315</v>
      </c>
      <c r="D32" s="25">
        <f t="shared" si="2"/>
        <v>161</v>
      </c>
      <c r="E32" s="13">
        <v>11</v>
      </c>
      <c r="F32" s="13">
        <v>4</v>
      </c>
      <c r="G32" s="13">
        <v>2</v>
      </c>
      <c r="H32" s="13">
        <v>7</v>
      </c>
      <c r="I32" s="13">
        <v>6</v>
      </c>
      <c r="J32" s="13">
        <v>9</v>
      </c>
      <c r="K32" s="13">
        <v>20</v>
      </c>
      <c r="L32" s="13">
        <v>15</v>
      </c>
      <c r="M32" s="13">
        <v>4</v>
      </c>
      <c r="N32" s="13">
        <v>9</v>
      </c>
      <c r="O32" s="13">
        <v>9</v>
      </c>
      <c r="P32" s="13">
        <v>3</v>
      </c>
      <c r="Q32" s="13">
        <v>4</v>
      </c>
      <c r="R32" s="13">
        <v>14</v>
      </c>
      <c r="S32" s="13">
        <v>16</v>
      </c>
      <c r="T32" s="13">
        <v>7</v>
      </c>
      <c r="U32" s="13">
        <v>5</v>
      </c>
      <c r="V32" s="13">
        <v>14</v>
      </c>
      <c r="W32" s="13">
        <v>2</v>
      </c>
      <c r="X32" s="13">
        <v>0</v>
      </c>
      <c r="Y32" s="13">
        <v>0</v>
      </c>
      <c r="Z32" s="13">
        <v>0</v>
      </c>
    </row>
    <row r="33" spans="1:26" s="24" customFormat="1" ht="14.25" customHeight="1">
      <c r="A33" s="63" t="s">
        <v>481</v>
      </c>
      <c r="B33" s="64"/>
      <c r="C33" s="65"/>
      <c r="D33" s="25">
        <f>SUM(D19:D32)</f>
        <v>2110</v>
      </c>
      <c r="E33" s="25">
        <f t="shared" ref="E33:Z33" si="3">SUM(E19:E32)</f>
        <v>131</v>
      </c>
      <c r="F33" s="25">
        <f t="shared" si="3"/>
        <v>119</v>
      </c>
      <c r="G33" s="25">
        <f t="shared" si="3"/>
        <v>119</v>
      </c>
      <c r="H33" s="25">
        <f t="shared" si="3"/>
        <v>81</v>
      </c>
      <c r="I33" s="25">
        <f t="shared" si="3"/>
        <v>110</v>
      </c>
      <c r="J33" s="25">
        <f t="shared" si="3"/>
        <v>82</v>
      </c>
      <c r="K33" s="25">
        <f t="shared" si="3"/>
        <v>170</v>
      </c>
      <c r="L33" s="25">
        <f t="shared" si="3"/>
        <v>128</v>
      </c>
      <c r="M33" s="25">
        <f t="shared" si="3"/>
        <v>146</v>
      </c>
      <c r="N33" s="25">
        <f t="shared" si="3"/>
        <v>86</v>
      </c>
      <c r="O33" s="25">
        <f t="shared" si="3"/>
        <v>169</v>
      </c>
      <c r="P33" s="25">
        <f t="shared" si="3"/>
        <v>107</v>
      </c>
      <c r="Q33" s="25">
        <f t="shared" si="3"/>
        <v>63</v>
      </c>
      <c r="R33" s="25">
        <f t="shared" si="3"/>
        <v>125</v>
      </c>
      <c r="S33" s="25">
        <f t="shared" si="3"/>
        <v>121</v>
      </c>
      <c r="T33" s="25">
        <f t="shared" si="3"/>
        <v>118</v>
      </c>
      <c r="U33" s="25">
        <f t="shared" si="3"/>
        <v>97</v>
      </c>
      <c r="V33" s="25">
        <f t="shared" si="3"/>
        <v>118</v>
      </c>
      <c r="W33" s="25">
        <f t="shared" si="3"/>
        <v>10</v>
      </c>
      <c r="X33" s="25">
        <f t="shared" si="3"/>
        <v>2</v>
      </c>
      <c r="Y33" s="25">
        <f t="shared" si="3"/>
        <v>8</v>
      </c>
      <c r="Z33" s="25">
        <f t="shared" si="3"/>
        <v>0</v>
      </c>
    </row>
    <row r="34" spans="1:26">
      <c r="A34" s="59" t="s">
        <v>6</v>
      </c>
      <c r="B34" s="59"/>
      <c r="C34" s="59"/>
      <c r="D34" s="25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</row>
    <row r="35" spans="1:26">
      <c r="A35" s="17">
        <v>1</v>
      </c>
      <c r="B35" s="17" t="s">
        <v>198</v>
      </c>
      <c r="C35" s="17" t="s">
        <v>199</v>
      </c>
      <c r="D35" s="25">
        <f>SUM(E35:Z35)</f>
        <v>1095</v>
      </c>
      <c r="E35" s="13">
        <v>93</v>
      </c>
      <c r="F35" s="13">
        <v>83</v>
      </c>
      <c r="G35" s="13">
        <v>54</v>
      </c>
      <c r="H35" s="13">
        <v>67</v>
      </c>
      <c r="I35" s="13">
        <v>74</v>
      </c>
      <c r="J35" s="13">
        <v>85</v>
      </c>
      <c r="K35" s="13">
        <v>126</v>
      </c>
      <c r="L35" s="13">
        <v>65</v>
      </c>
      <c r="M35" s="13">
        <v>27</v>
      </c>
      <c r="N35" s="13">
        <v>20</v>
      </c>
      <c r="O35" s="13">
        <v>38</v>
      </c>
      <c r="P35" s="13">
        <v>33</v>
      </c>
      <c r="Q35" s="13">
        <v>23</v>
      </c>
      <c r="R35" s="13">
        <v>74</v>
      </c>
      <c r="S35" s="13">
        <v>55</v>
      </c>
      <c r="T35" s="13">
        <v>59</v>
      </c>
      <c r="U35" s="13">
        <v>58</v>
      </c>
      <c r="V35" s="13">
        <v>58</v>
      </c>
      <c r="W35" s="13">
        <v>3</v>
      </c>
      <c r="X35" s="13">
        <v>0</v>
      </c>
      <c r="Y35" s="13">
        <v>0</v>
      </c>
      <c r="Z35" s="13">
        <v>0</v>
      </c>
    </row>
    <row r="36" spans="1:26">
      <c r="A36" s="17">
        <v>2</v>
      </c>
      <c r="B36" s="17" t="s">
        <v>133</v>
      </c>
      <c r="C36" s="17" t="s">
        <v>201</v>
      </c>
      <c r="D36" s="25">
        <f t="shared" ref="D36:D48" si="4">SUM(E36:Z36)</f>
        <v>78</v>
      </c>
      <c r="E36" s="13">
        <v>9</v>
      </c>
      <c r="F36" s="13">
        <v>8</v>
      </c>
      <c r="G36" s="13">
        <v>2</v>
      </c>
      <c r="H36" s="13">
        <v>2</v>
      </c>
      <c r="I36" s="13">
        <v>1</v>
      </c>
      <c r="J36" s="13">
        <v>4</v>
      </c>
      <c r="K36" s="13">
        <v>7</v>
      </c>
      <c r="L36" s="13">
        <v>6</v>
      </c>
      <c r="M36" s="13">
        <v>0</v>
      </c>
      <c r="N36" s="13">
        <v>0</v>
      </c>
      <c r="O36" s="13">
        <v>4</v>
      </c>
      <c r="P36" s="13">
        <v>2</v>
      </c>
      <c r="Q36" s="13">
        <v>3</v>
      </c>
      <c r="R36" s="13">
        <v>5</v>
      </c>
      <c r="S36" s="13">
        <v>16</v>
      </c>
      <c r="T36" s="13">
        <v>3</v>
      </c>
      <c r="U36" s="13">
        <v>4</v>
      </c>
      <c r="V36" s="13">
        <v>2</v>
      </c>
      <c r="W36" s="13">
        <v>0</v>
      </c>
      <c r="X36" s="13">
        <v>0</v>
      </c>
      <c r="Y36" s="13">
        <v>0</v>
      </c>
      <c r="Z36" s="13">
        <v>0</v>
      </c>
    </row>
    <row r="37" spans="1:26">
      <c r="A37" s="17">
        <v>3</v>
      </c>
      <c r="B37" s="17" t="s">
        <v>176</v>
      </c>
      <c r="C37" s="17" t="s">
        <v>14</v>
      </c>
      <c r="D37" s="25">
        <f t="shared" si="4"/>
        <v>206</v>
      </c>
      <c r="E37" s="13">
        <v>7</v>
      </c>
      <c r="F37" s="13">
        <v>2</v>
      </c>
      <c r="G37" s="13">
        <v>6</v>
      </c>
      <c r="H37" s="13">
        <v>4</v>
      </c>
      <c r="I37" s="13">
        <v>4</v>
      </c>
      <c r="J37" s="13">
        <v>7</v>
      </c>
      <c r="K37" s="13">
        <v>18</v>
      </c>
      <c r="L37" s="13">
        <v>14</v>
      </c>
      <c r="M37" s="13">
        <v>34</v>
      </c>
      <c r="N37" s="13">
        <v>3</v>
      </c>
      <c r="O37" s="13">
        <v>29</v>
      </c>
      <c r="P37" s="13">
        <v>8</v>
      </c>
      <c r="Q37" s="13">
        <v>9</v>
      </c>
      <c r="R37" s="13">
        <v>14</v>
      </c>
      <c r="S37" s="13">
        <v>21</v>
      </c>
      <c r="T37" s="13">
        <v>8</v>
      </c>
      <c r="U37" s="13">
        <v>4</v>
      </c>
      <c r="V37" s="13">
        <v>12</v>
      </c>
      <c r="W37" s="13">
        <v>0</v>
      </c>
      <c r="X37" s="13">
        <v>0</v>
      </c>
      <c r="Y37" s="13">
        <v>2</v>
      </c>
      <c r="Z37" s="13">
        <v>0</v>
      </c>
    </row>
    <row r="38" spans="1:26">
      <c r="A38" s="17">
        <v>4</v>
      </c>
      <c r="B38" s="17" t="s">
        <v>125</v>
      </c>
      <c r="C38" s="17" t="s">
        <v>203</v>
      </c>
      <c r="D38" s="25">
        <f t="shared" si="4"/>
        <v>29</v>
      </c>
      <c r="E38" s="13">
        <v>4</v>
      </c>
      <c r="F38" s="13">
        <v>1</v>
      </c>
      <c r="G38" s="13">
        <v>0</v>
      </c>
      <c r="H38" s="13">
        <v>0</v>
      </c>
      <c r="I38" s="13">
        <v>2</v>
      </c>
      <c r="J38" s="13">
        <v>0</v>
      </c>
      <c r="K38" s="13">
        <v>9</v>
      </c>
      <c r="L38" s="13">
        <v>1</v>
      </c>
      <c r="M38" s="13">
        <v>0</v>
      </c>
      <c r="N38" s="13">
        <v>0</v>
      </c>
      <c r="O38" s="13">
        <v>4</v>
      </c>
      <c r="P38" s="13">
        <v>0</v>
      </c>
      <c r="Q38" s="13">
        <v>1</v>
      </c>
      <c r="R38" s="13">
        <v>0</v>
      </c>
      <c r="S38" s="13">
        <v>2</v>
      </c>
      <c r="T38" s="13">
        <v>1</v>
      </c>
      <c r="U38" s="13">
        <v>2</v>
      </c>
      <c r="V38" s="13">
        <v>1</v>
      </c>
      <c r="W38" s="13">
        <v>1</v>
      </c>
      <c r="X38" s="13">
        <v>0</v>
      </c>
      <c r="Y38" s="13">
        <v>0</v>
      </c>
      <c r="Z38" s="13">
        <v>0</v>
      </c>
    </row>
    <row r="39" spans="1:26">
      <c r="A39" s="17">
        <v>5</v>
      </c>
      <c r="B39" s="17" t="s">
        <v>28</v>
      </c>
      <c r="C39" s="17" t="s">
        <v>204</v>
      </c>
      <c r="D39" s="25">
        <f t="shared" si="4"/>
        <v>40</v>
      </c>
      <c r="E39" s="13">
        <v>0</v>
      </c>
      <c r="F39" s="13">
        <v>4</v>
      </c>
      <c r="G39" s="13">
        <v>11</v>
      </c>
      <c r="H39" s="13">
        <v>2</v>
      </c>
      <c r="I39" s="13">
        <v>3</v>
      </c>
      <c r="J39" s="13">
        <v>2</v>
      </c>
      <c r="K39" s="13">
        <v>0</v>
      </c>
      <c r="L39" s="13">
        <v>3</v>
      </c>
      <c r="M39" s="13">
        <v>2</v>
      </c>
      <c r="N39" s="13">
        <v>1</v>
      </c>
      <c r="O39" s="13">
        <v>0</v>
      </c>
      <c r="P39" s="13">
        <v>1</v>
      </c>
      <c r="Q39" s="13">
        <v>3</v>
      </c>
      <c r="R39" s="13">
        <v>1</v>
      </c>
      <c r="S39" s="13">
        <v>2</v>
      </c>
      <c r="T39" s="13">
        <v>0</v>
      </c>
      <c r="U39" s="13">
        <v>1</v>
      </c>
      <c r="V39" s="13">
        <v>4</v>
      </c>
      <c r="W39" s="13">
        <v>0</v>
      </c>
      <c r="X39" s="13">
        <v>0</v>
      </c>
      <c r="Y39" s="13">
        <v>0</v>
      </c>
      <c r="Z39" s="13">
        <v>0</v>
      </c>
    </row>
    <row r="40" spans="1:26">
      <c r="A40" s="17">
        <v>6</v>
      </c>
      <c r="B40" s="17" t="s">
        <v>107</v>
      </c>
      <c r="C40" s="17" t="s">
        <v>206</v>
      </c>
      <c r="D40" s="25">
        <f t="shared" si="4"/>
        <v>27</v>
      </c>
      <c r="E40" s="13">
        <v>0</v>
      </c>
      <c r="F40" s="13">
        <v>1</v>
      </c>
      <c r="G40" s="13">
        <v>1</v>
      </c>
      <c r="H40" s="13">
        <v>1</v>
      </c>
      <c r="I40" s="13">
        <v>1</v>
      </c>
      <c r="J40" s="13">
        <v>1</v>
      </c>
      <c r="K40" s="13">
        <v>2</v>
      </c>
      <c r="L40" s="13">
        <v>0</v>
      </c>
      <c r="M40" s="13">
        <v>0</v>
      </c>
      <c r="N40" s="13">
        <v>0</v>
      </c>
      <c r="O40" s="13">
        <v>1</v>
      </c>
      <c r="P40" s="13">
        <v>0</v>
      </c>
      <c r="Q40" s="13">
        <v>1</v>
      </c>
      <c r="R40" s="13">
        <v>0</v>
      </c>
      <c r="S40" s="13">
        <v>12</v>
      </c>
      <c r="T40" s="13">
        <v>3</v>
      </c>
      <c r="U40" s="13">
        <v>0</v>
      </c>
      <c r="V40" s="13">
        <v>0</v>
      </c>
      <c r="W40" s="13">
        <v>1</v>
      </c>
      <c r="X40" s="13">
        <v>1</v>
      </c>
      <c r="Y40" s="13">
        <v>1</v>
      </c>
      <c r="Z40" s="13">
        <v>0</v>
      </c>
    </row>
    <row r="41" spans="1:26">
      <c r="A41" s="17">
        <v>7</v>
      </c>
      <c r="B41" s="17" t="s">
        <v>54</v>
      </c>
      <c r="C41" s="17" t="s">
        <v>208</v>
      </c>
      <c r="D41" s="25">
        <f t="shared" si="4"/>
        <v>41</v>
      </c>
      <c r="E41" s="13">
        <v>2</v>
      </c>
      <c r="F41" s="13">
        <v>0</v>
      </c>
      <c r="G41" s="13">
        <v>3</v>
      </c>
      <c r="H41" s="13">
        <v>2</v>
      </c>
      <c r="I41" s="13">
        <v>5</v>
      </c>
      <c r="J41" s="13">
        <v>1</v>
      </c>
      <c r="K41" s="13">
        <v>2</v>
      </c>
      <c r="L41" s="13">
        <v>4</v>
      </c>
      <c r="M41" s="13">
        <v>1</v>
      </c>
      <c r="N41" s="13">
        <v>2</v>
      </c>
      <c r="O41" s="13">
        <v>3</v>
      </c>
      <c r="P41" s="13">
        <v>0</v>
      </c>
      <c r="Q41" s="13">
        <v>2</v>
      </c>
      <c r="R41" s="13">
        <v>6</v>
      </c>
      <c r="S41" s="13">
        <v>2</v>
      </c>
      <c r="T41" s="13">
        <v>0</v>
      </c>
      <c r="U41" s="13">
        <v>0</v>
      </c>
      <c r="V41" s="13">
        <v>6</v>
      </c>
      <c r="W41" s="13">
        <v>0</v>
      </c>
      <c r="X41" s="13">
        <v>0</v>
      </c>
      <c r="Y41" s="13">
        <v>0</v>
      </c>
      <c r="Z41" s="13">
        <v>0</v>
      </c>
    </row>
    <row r="42" spans="1:26">
      <c r="A42" s="17">
        <v>8</v>
      </c>
      <c r="B42" s="17" t="s">
        <v>17</v>
      </c>
      <c r="C42" s="17" t="s">
        <v>209</v>
      </c>
      <c r="D42" s="25">
        <f t="shared" si="4"/>
        <v>41</v>
      </c>
      <c r="E42" s="13">
        <v>1</v>
      </c>
      <c r="F42" s="13">
        <v>2</v>
      </c>
      <c r="G42" s="13">
        <v>14</v>
      </c>
      <c r="H42" s="13">
        <v>1</v>
      </c>
      <c r="I42" s="13">
        <v>7</v>
      </c>
      <c r="J42" s="13">
        <v>4</v>
      </c>
      <c r="K42" s="13">
        <v>6</v>
      </c>
      <c r="L42" s="13">
        <v>1</v>
      </c>
      <c r="M42" s="13">
        <v>2</v>
      </c>
      <c r="N42" s="13">
        <v>0</v>
      </c>
      <c r="O42" s="13">
        <v>0</v>
      </c>
      <c r="P42" s="13">
        <v>0</v>
      </c>
      <c r="Q42" s="13">
        <v>0</v>
      </c>
      <c r="R42" s="13">
        <v>0</v>
      </c>
      <c r="S42" s="13">
        <v>2</v>
      </c>
      <c r="T42" s="13">
        <v>0</v>
      </c>
      <c r="U42" s="13">
        <v>1</v>
      </c>
      <c r="V42" s="13">
        <v>0</v>
      </c>
      <c r="W42" s="13">
        <v>0</v>
      </c>
      <c r="X42" s="13">
        <v>0</v>
      </c>
      <c r="Y42" s="13">
        <v>0</v>
      </c>
      <c r="Z42" s="13">
        <v>0</v>
      </c>
    </row>
    <row r="43" spans="1:26">
      <c r="A43" s="17">
        <v>9</v>
      </c>
      <c r="B43" s="17" t="s">
        <v>96</v>
      </c>
      <c r="C43" s="17" t="s">
        <v>211</v>
      </c>
      <c r="D43" s="25">
        <f t="shared" si="4"/>
        <v>75</v>
      </c>
      <c r="E43" s="13">
        <v>0</v>
      </c>
      <c r="F43" s="13">
        <v>0</v>
      </c>
      <c r="G43" s="13">
        <v>0</v>
      </c>
      <c r="H43" s="13">
        <v>0</v>
      </c>
      <c r="I43" s="13">
        <v>0</v>
      </c>
      <c r="J43" s="13">
        <v>0</v>
      </c>
      <c r="K43" s="13">
        <v>1</v>
      </c>
      <c r="L43" s="13">
        <v>0</v>
      </c>
      <c r="M43" s="13">
        <v>0</v>
      </c>
      <c r="N43" s="13">
        <v>0</v>
      </c>
      <c r="O43" s="13">
        <v>0</v>
      </c>
      <c r="P43" s="13">
        <v>0</v>
      </c>
      <c r="Q43" s="13">
        <v>68</v>
      </c>
      <c r="R43" s="13">
        <v>2</v>
      </c>
      <c r="S43" s="13">
        <v>1</v>
      </c>
      <c r="T43" s="13">
        <v>2</v>
      </c>
      <c r="U43" s="13">
        <v>1</v>
      </c>
      <c r="V43" s="13">
        <v>0</v>
      </c>
      <c r="W43" s="13">
        <v>0</v>
      </c>
      <c r="X43" s="13">
        <v>0</v>
      </c>
      <c r="Y43" s="13">
        <v>0</v>
      </c>
      <c r="Z43" s="13">
        <v>0</v>
      </c>
    </row>
    <row r="44" spans="1:26">
      <c r="A44" s="17">
        <v>10</v>
      </c>
      <c r="B44" s="17" t="s">
        <v>68</v>
      </c>
      <c r="C44" s="17" t="s">
        <v>212</v>
      </c>
      <c r="D44" s="25">
        <f t="shared" si="4"/>
        <v>16</v>
      </c>
      <c r="E44" s="13">
        <v>0</v>
      </c>
      <c r="F44" s="13">
        <v>0</v>
      </c>
      <c r="G44" s="13">
        <v>0</v>
      </c>
      <c r="H44" s="13">
        <v>0</v>
      </c>
      <c r="I44" s="13">
        <v>1</v>
      </c>
      <c r="J44" s="13">
        <v>0</v>
      </c>
      <c r="K44" s="13">
        <v>0</v>
      </c>
      <c r="L44" s="13">
        <v>3</v>
      </c>
      <c r="M44" s="13">
        <v>0</v>
      </c>
      <c r="N44" s="13">
        <v>0</v>
      </c>
      <c r="O44" s="13">
        <v>1</v>
      </c>
      <c r="P44" s="13">
        <v>0</v>
      </c>
      <c r="Q44" s="13">
        <v>2</v>
      </c>
      <c r="R44" s="13">
        <v>8</v>
      </c>
      <c r="S44" s="13">
        <v>0</v>
      </c>
      <c r="T44" s="13">
        <v>0</v>
      </c>
      <c r="U44" s="13">
        <v>0</v>
      </c>
      <c r="V44" s="13">
        <v>1</v>
      </c>
      <c r="W44" s="13">
        <v>0</v>
      </c>
      <c r="X44" s="13">
        <v>0</v>
      </c>
      <c r="Y44" s="13">
        <v>0</v>
      </c>
      <c r="Z44" s="13">
        <v>0</v>
      </c>
    </row>
    <row r="45" spans="1:26">
      <c r="A45" s="17">
        <v>11</v>
      </c>
      <c r="B45" s="17" t="s">
        <v>176</v>
      </c>
      <c r="C45" s="17" t="s">
        <v>213</v>
      </c>
      <c r="D45" s="25">
        <f t="shared" si="4"/>
        <v>16</v>
      </c>
      <c r="E45" s="13">
        <v>0</v>
      </c>
      <c r="F45" s="13">
        <v>1</v>
      </c>
      <c r="G45" s="13">
        <v>2</v>
      </c>
      <c r="H45" s="13">
        <v>0</v>
      </c>
      <c r="I45" s="13">
        <v>0</v>
      </c>
      <c r="J45" s="13">
        <v>0</v>
      </c>
      <c r="K45" s="13">
        <v>6</v>
      </c>
      <c r="L45" s="13">
        <v>2</v>
      </c>
      <c r="M45" s="13">
        <v>0</v>
      </c>
      <c r="N45" s="13">
        <v>0</v>
      </c>
      <c r="O45" s="13">
        <v>0</v>
      </c>
      <c r="P45" s="13">
        <v>1</v>
      </c>
      <c r="Q45" s="13">
        <v>0</v>
      </c>
      <c r="R45" s="13">
        <v>1</v>
      </c>
      <c r="S45" s="13">
        <v>2</v>
      </c>
      <c r="T45" s="13">
        <v>0</v>
      </c>
      <c r="U45" s="13">
        <v>1</v>
      </c>
      <c r="V45" s="13">
        <v>0</v>
      </c>
      <c r="W45" s="13">
        <v>0</v>
      </c>
      <c r="X45" s="13">
        <v>0</v>
      </c>
      <c r="Y45" s="13">
        <v>0</v>
      </c>
      <c r="Z45" s="13">
        <v>0</v>
      </c>
    </row>
    <row r="46" spans="1:26">
      <c r="A46" s="17">
        <v>12</v>
      </c>
      <c r="B46" s="17" t="s">
        <v>193</v>
      </c>
      <c r="C46" s="17" t="s">
        <v>214</v>
      </c>
      <c r="D46" s="25">
        <f t="shared" si="4"/>
        <v>10</v>
      </c>
      <c r="E46" s="13">
        <v>0</v>
      </c>
      <c r="F46" s="13">
        <v>0</v>
      </c>
      <c r="G46" s="13">
        <v>0</v>
      </c>
      <c r="H46" s="13">
        <v>0</v>
      </c>
      <c r="I46" s="13">
        <v>3</v>
      </c>
      <c r="J46" s="13">
        <v>0</v>
      </c>
      <c r="K46" s="13">
        <v>1</v>
      </c>
      <c r="L46" s="13">
        <v>5</v>
      </c>
      <c r="M46" s="13">
        <v>0</v>
      </c>
      <c r="N46" s="13">
        <v>0</v>
      </c>
      <c r="O46" s="13">
        <v>0</v>
      </c>
      <c r="P46" s="13">
        <v>0</v>
      </c>
      <c r="Q46" s="13">
        <v>0</v>
      </c>
      <c r="R46" s="13">
        <v>1</v>
      </c>
      <c r="S46" s="13">
        <v>0</v>
      </c>
      <c r="T46" s="13">
        <v>0</v>
      </c>
      <c r="U46" s="13">
        <v>0</v>
      </c>
      <c r="V46" s="13">
        <v>0</v>
      </c>
      <c r="W46" s="13">
        <v>0</v>
      </c>
      <c r="X46" s="13">
        <v>0</v>
      </c>
      <c r="Y46" s="13">
        <v>0</v>
      </c>
      <c r="Z46" s="13">
        <v>0</v>
      </c>
    </row>
    <row r="47" spans="1:26">
      <c r="A47" s="17">
        <v>13</v>
      </c>
      <c r="B47" s="17" t="s">
        <v>133</v>
      </c>
      <c r="C47" s="17" t="s">
        <v>215</v>
      </c>
      <c r="D47" s="25">
        <f t="shared" si="4"/>
        <v>9</v>
      </c>
      <c r="E47" s="13">
        <v>0</v>
      </c>
      <c r="F47" s="13">
        <v>1</v>
      </c>
      <c r="G47" s="13">
        <v>0</v>
      </c>
      <c r="H47" s="13">
        <v>0</v>
      </c>
      <c r="I47" s="13">
        <v>1</v>
      </c>
      <c r="J47" s="13">
        <v>1</v>
      </c>
      <c r="K47" s="13">
        <v>0</v>
      </c>
      <c r="L47" s="13">
        <v>0</v>
      </c>
      <c r="M47" s="13">
        <v>0</v>
      </c>
      <c r="N47" s="13">
        <v>0</v>
      </c>
      <c r="O47" s="13">
        <v>3</v>
      </c>
      <c r="P47" s="13">
        <v>1</v>
      </c>
      <c r="Q47" s="13">
        <v>0</v>
      </c>
      <c r="R47" s="13">
        <v>0</v>
      </c>
      <c r="S47" s="13">
        <v>0</v>
      </c>
      <c r="T47" s="13">
        <v>1</v>
      </c>
      <c r="U47" s="13">
        <v>0</v>
      </c>
      <c r="V47" s="13">
        <v>1</v>
      </c>
      <c r="W47" s="13">
        <v>0</v>
      </c>
      <c r="X47" s="13">
        <v>0</v>
      </c>
      <c r="Y47" s="13">
        <v>0</v>
      </c>
      <c r="Z47" s="13">
        <v>0</v>
      </c>
    </row>
    <row r="48" spans="1:26">
      <c r="A48" s="17">
        <v>14</v>
      </c>
      <c r="B48" s="17" t="s">
        <v>216</v>
      </c>
      <c r="C48" s="17" t="s">
        <v>217</v>
      </c>
      <c r="D48" s="25">
        <f t="shared" si="4"/>
        <v>49</v>
      </c>
      <c r="E48" s="13">
        <v>1</v>
      </c>
      <c r="F48" s="13">
        <v>1</v>
      </c>
      <c r="G48" s="13">
        <v>4</v>
      </c>
      <c r="H48" s="13">
        <v>2</v>
      </c>
      <c r="I48" s="13">
        <v>3</v>
      </c>
      <c r="J48" s="13">
        <v>0</v>
      </c>
      <c r="K48" s="13">
        <v>3</v>
      </c>
      <c r="L48" s="13">
        <v>3</v>
      </c>
      <c r="M48" s="13">
        <v>1</v>
      </c>
      <c r="N48" s="13">
        <v>0</v>
      </c>
      <c r="O48" s="13">
        <v>5</v>
      </c>
      <c r="P48" s="13">
        <v>2</v>
      </c>
      <c r="Q48" s="13">
        <v>0</v>
      </c>
      <c r="R48" s="13">
        <v>2</v>
      </c>
      <c r="S48" s="13">
        <v>1</v>
      </c>
      <c r="T48" s="13">
        <v>3</v>
      </c>
      <c r="U48" s="13">
        <v>1</v>
      </c>
      <c r="V48" s="13">
        <v>17</v>
      </c>
      <c r="W48" s="13">
        <v>0</v>
      </c>
      <c r="X48" s="13">
        <v>0</v>
      </c>
      <c r="Y48" s="13">
        <v>0</v>
      </c>
      <c r="Z48" s="13">
        <v>0</v>
      </c>
    </row>
    <row r="49" spans="1:26" ht="14.25" customHeight="1">
      <c r="A49" s="56" t="s">
        <v>481</v>
      </c>
      <c r="B49" s="57"/>
      <c r="C49" s="58"/>
      <c r="D49" s="25">
        <f>SUM(D35:D48)</f>
        <v>1732</v>
      </c>
      <c r="E49" s="25">
        <f t="shared" ref="E49:Z49" si="5">SUM(E35:E48)</f>
        <v>117</v>
      </c>
      <c r="F49" s="25">
        <f t="shared" si="5"/>
        <v>104</v>
      </c>
      <c r="G49" s="25">
        <f t="shared" si="5"/>
        <v>97</v>
      </c>
      <c r="H49" s="25">
        <f t="shared" si="5"/>
        <v>81</v>
      </c>
      <c r="I49" s="25">
        <f t="shared" si="5"/>
        <v>105</v>
      </c>
      <c r="J49" s="25">
        <f t="shared" si="5"/>
        <v>105</v>
      </c>
      <c r="K49" s="25">
        <f t="shared" si="5"/>
        <v>181</v>
      </c>
      <c r="L49" s="25">
        <f t="shared" si="5"/>
        <v>107</v>
      </c>
      <c r="M49" s="25">
        <f t="shared" si="5"/>
        <v>67</v>
      </c>
      <c r="N49" s="25">
        <f t="shared" si="5"/>
        <v>26</v>
      </c>
      <c r="O49" s="25">
        <f t="shared" si="5"/>
        <v>88</v>
      </c>
      <c r="P49" s="25">
        <f t="shared" si="5"/>
        <v>48</v>
      </c>
      <c r="Q49" s="25">
        <f t="shared" si="5"/>
        <v>112</v>
      </c>
      <c r="R49" s="25">
        <f t="shared" si="5"/>
        <v>114</v>
      </c>
      <c r="S49" s="25">
        <f t="shared" si="5"/>
        <v>116</v>
      </c>
      <c r="T49" s="25">
        <f t="shared" si="5"/>
        <v>80</v>
      </c>
      <c r="U49" s="25">
        <f t="shared" si="5"/>
        <v>73</v>
      </c>
      <c r="V49" s="25">
        <f t="shared" si="5"/>
        <v>102</v>
      </c>
      <c r="W49" s="25">
        <f t="shared" si="5"/>
        <v>5</v>
      </c>
      <c r="X49" s="25">
        <f t="shared" si="5"/>
        <v>1</v>
      </c>
      <c r="Y49" s="25">
        <f t="shared" si="5"/>
        <v>3</v>
      </c>
      <c r="Z49" s="25">
        <f t="shared" si="5"/>
        <v>0</v>
      </c>
    </row>
    <row r="50" spans="1:26">
      <c r="A50" s="59" t="s">
        <v>135</v>
      </c>
      <c r="B50" s="59"/>
      <c r="C50" s="59"/>
      <c r="D50" s="25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</row>
    <row r="51" spans="1:26">
      <c r="A51" s="17">
        <v>1</v>
      </c>
      <c r="B51" s="17" t="s">
        <v>271</v>
      </c>
      <c r="C51" s="17" t="s">
        <v>272</v>
      </c>
      <c r="D51" s="25">
        <f t="shared" ref="D51:D64" si="6">SUM(E51:Z51)</f>
        <v>197</v>
      </c>
      <c r="E51" s="13">
        <v>14</v>
      </c>
      <c r="F51" s="13">
        <v>17</v>
      </c>
      <c r="G51" s="13">
        <v>11</v>
      </c>
      <c r="H51" s="13">
        <v>3</v>
      </c>
      <c r="I51" s="13">
        <v>15</v>
      </c>
      <c r="J51" s="13">
        <v>13</v>
      </c>
      <c r="K51" s="13">
        <v>6</v>
      </c>
      <c r="L51" s="13">
        <v>5</v>
      </c>
      <c r="M51" s="13">
        <v>10</v>
      </c>
      <c r="N51" s="13">
        <v>6</v>
      </c>
      <c r="O51" s="13">
        <v>24</v>
      </c>
      <c r="P51" s="13">
        <v>3</v>
      </c>
      <c r="Q51" s="13">
        <v>14</v>
      </c>
      <c r="R51" s="13">
        <v>13</v>
      </c>
      <c r="S51" s="13">
        <v>8</v>
      </c>
      <c r="T51" s="13">
        <v>10</v>
      </c>
      <c r="U51" s="13">
        <v>13</v>
      </c>
      <c r="V51" s="13">
        <v>10</v>
      </c>
      <c r="W51" s="13">
        <v>1</v>
      </c>
      <c r="X51" s="13">
        <v>1</v>
      </c>
      <c r="Y51" s="13">
        <v>0</v>
      </c>
      <c r="Z51" s="13">
        <v>0</v>
      </c>
    </row>
    <row r="52" spans="1:26">
      <c r="A52" s="17">
        <v>2</v>
      </c>
      <c r="B52" s="17" t="s">
        <v>186</v>
      </c>
      <c r="C52" s="17" t="s">
        <v>273</v>
      </c>
      <c r="D52" s="25">
        <f t="shared" si="6"/>
        <v>31</v>
      </c>
      <c r="E52" s="13">
        <v>1</v>
      </c>
      <c r="F52" s="13">
        <v>1</v>
      </c>
      <c r="G52" s="13">
        <v>1</v>
      </c>
      <c r="H52" s="13">
        <v>0</v>
      </c>
      <c r="I52" s="13">
        <v>1</v>
      </c>
      <c r="J52" s="13">
        <v>1</v>
      </c>
      <c r="K52" s="13">
        <v>1</v>
      </c>
      <c r="L52" s="13">
        <v>1</v>
      </c>
      <c r="M52" s="13">
        <v>7</v>
      </c>
      <c r="N52" s="13">
        <v>0</v>
      </c>
      <c r="O52" s="13">
        <v>2</v>
      </c>
      <c r="P52" s="13">
        <v>1</v>
      </c>
      <c r="Q52" s="13">
        <v>0</v>
      </c>
      <c r="R52" s="13">
        <v>4</v>
      </c>
      <c r="S52" s="13">
        <v>2</v>
      </c>
      <c r="T52" s="13">
        <v>4</v>
      </c>
      <c r="U52" s="13">
        <v>2</v>
      </c>
      <c r="V52" s="13">
        <v>2</v>
      </c>
      <c r="W52" s="13">
        <v>0</v>
      </c>
      <c r="X52" s="13">
        <v>0</v>
      </c>
      <c r="Y52" s="13">
        <v>0</v>
      </c>
      <c r="Z52" s="13">
        <v>0</v>
      </c>
    </row>
    <row r="53" spans="1:26">
      <c r="A53" s="17">
        <v>3</v>
      </c>
      <c r="B53" s="17" t="s">
        <v>116</v>
      </c>
      <c r="C53" s="17" t="s">
        <v>218</v>
      </c>
      <c r="D53" s="25">
        <f t="shared" si="6"/>
        <v>40</v>
      </c>
      <c r="E53" s="13">
        <v>1</v>
      </c>
      <c r="F53" s="13">
        <v>3</v>
      </c>
      <c r="G53" s="13">
        <v>0</v>
      </c>
      <c r="H53" s="13">
        <v>1</v>
      </c>
      <c r="I53" s="13">
        <v>1</v>
      </c>
      <c r="J53" s="13">
        <v>1</v>
      </c>
      <c r="K53" s="13">
        <v>3</v>
      </c>
      <c r="L53" s="13">
        <v>3</v>
      </c>
      <c r="M53" s="13">
        <v>1</v>
      </c>
      <c r="N53" s="13">
        <v>2</v>
      </c>
      <c r="O53" s="13">
        <v>0</v>
      </c>
      <c r="P53" s="13">
        <v>1</v>
      </c>
      <c r="Q53" s="13">
        <v>0</v>
      </c>
      <c r="R53" s="13">
        <v>3</v>
      </c>
      <c r="S53" s="13">
        <v>3</v>
      </c>
      <c r="T53" s="13">
        <v>3</v>
      </c>
      <c r="U53" s="13">
        <v>1</v>
      </c>
      <c r="V53" s="13">
        <v>13</v>
      </c>
      <c r="W53" s="13">
        <v>0</v>
      </c>
      <c r="X53" s="13">
        <v>0</v>
      </c>
      <c r="Y53" s="13">
        <v>0</v>
      </c>
      <c r="Z53" s="13">
        <v>0</v>
      </c>
    </row>
    <row r="54" spans="1:26">
      <c r="A54" s="17">
        <v>4</v>
      </c>
      <c r="B54" s="17" t="s">
        <v>35</v>
      </c>
      <c r="C54" s="17" t="s">
        <v>274</v>
      </c>
      <c r="D54" s="25">
        <f t="shared" si="6"/>
        <v>39</v>
      </c>
      <c r="E54" s="13">
        <v>0</v>
      </c>
      <c r="F54" s="13">
        <v>1</v>
      </c>
      <c r="G54" s="13">
        <v>0</v>
      </c>
      <c r="H54" s="13">
        <v>0</v>
      </c>
      <c r="I54" s="13">
        <v>0</v>
      </c>
      <c r="J54" s="13">
        <v>2</v>
      </c>
      <c r="K54" s="13">
        <v>2</v>
      </c>
      <c r="L54" s="13">
        <v>1</v>
      </c>
      <c r="M54" s="13">
        <v>10</v>
      </c>
      <c r="N54" s="13">
        <v>0</v>
      </c>
      <c r="O54" s="13">
        <v>0</v>
      </c>
      <c r="P54" s="13">
        <v>1</v>
      </c>
      <c r="Q54" s="13">
        <v>1</v>
      </c>
      <c r="R54" s="13">
        <v>1</v>
      </c>
      <c r="S54" s="13">
        <v>2</v>
      </c>
      <c r="T54" s="13">
        <v>1</v>
      </c>
      <c r="U54" s="13">
        <v>0</v>
      </c>
      <c r="V54" s="13">
        <v>16</v>
      </c>
      <c r="W54" s="13">
        <v>0</v>
      </c>
      <c r="X54" s="13">
        <v>1</v>
      </c>
      <c r="Y54" s="13">
        <v>0</v>
      </c>
      <c r="Z54" s="13">
        <v>0</v>
      </c>
    </row>
    <row r="55" spans="1:26">
      <c r="A55" s="17">
        <v>5</v>
      </c>
      <c r="B55" s="17" t="s">
        <v>8</v>
      </c>
      <c r="C55" s="17" t="s">
        <v>275</v>
      </c>
      <c r="D55" s="25">
        <f t="shared" si="6"/>
        <v>29</v>
      </c>
      <c r="E55" s="13">
        <v>9</v>
      </c>
      <c r="F55" s="13">
        <v>2</v>
      </c>
      <c r="G55" s="13">
        <v>0</v>
      </c>
      <c r="H55" s="13">
        <v>0</v>
      </c>
      <c r="I55" s="13">
        <v>2</v>
      </c>
      <c r="J55" s="13">
        <v>3</v>
      </c>
      <c r="K55" s="13">
        <v>2</v>
      </c>
      <c r="L55" s="13">
        <v>0</v>
      </c>
      <c r="M55" s="13">
        <v>0</v>
      </c>
      <c r="N55" s="13">
        <v>0</v>
      </c>
      <c r="O55" s="13">
        <v>0</v>
      </c>
      <c r="P55" s="13">
        <v>1</v>
      </c>
      <c r="Q55" s="13">
        <v>1</v>
      </c>
      <c r="R55" s="13">
        <v>1</v>
      </c>
      <c r="S55" s="13">
        <v>2</v>
      </c>
      <c r="T55" s="13">
        <v>4</v>
      </c>
      <c r="U55" s="13">
        <v>0</v>
      </c>
      <c r="V55" s="13">
        <v>2</v>
      </c>
      <c r="W55" s="13">
        <v>0</v>
      </c>
      <c r="X55" s="13">
        <v>0</v>
      </c>
      <c r="Y55" s="13">
        <v>0</v>
      </c>
      <c r="Z55" s="13">
        <v>0</v>
      </c>
    </row>
    <row r="56" spans="1:26">
      <c r="A56" s="17">
        <v>6</v>
      </c>
      <c r="B56" s="17" t="s">
        <v>133</v>
      </c>
      <c r="C56" s="17" t="s">
        <v>276</v>
      </c>
      <c r="D56" s="25">
        <f t="shared" si="6"/>
        <v>10</v>
      </c>
      <c r="E56" s="13">
        <v>0</v>
      </c>
      <c r="F56" s="13">
        <v>1</v>
      </c>
      <c r="G56" s="13">
        <v>0</v>
      </c>
      <c r="H56" s="13">
        <v>1</v>
      </c>
      <c r="I56" s="13">
        <v>1</v>
      </c>
      <c r="J56" s="13">
        <v>0</v>
      </c>
      <c r="K56" s="13">
        <v>2</v>
      </c>
      <c r="L56" s="13">
        <v>0</v>
      </c>
      <c r="M56" s="13">
        <v>0</v>
      </c>
      <c r="N56" s="13">
        <v>0</v>
      </c>
      <c r="O56" s="13">
        <v>0</v>
      </c>
      <c r="P56" s="13">
        <v>0</v>
      </c>
      <c r="Q56" s="13">
        <v>0</v>
      </c>
      <c r="R56" s="13">
        <v>0</v>
      </c>
      <c r="S56" s="13">
        <v>0</v>
      </c>
      <c r="T56" s="13">
        <v>0</v>
      </c>
      <c r="U56" s="13">
        <v>0</v>
      </c>
      <c r="V56" s="13">
        <v>3</v>
      </c>
      <c r="W56" s="13">
        <v>0</v>
      </c>
      <c r="X56" s="13">
        <v>0</v>
      </c>
      <c r="Y56" s="13">
        <v>2</v>
      </c>
      <c r="Z56" s="13">
        <v>0</v>
      </c>
    </row>
    <row r="57" spans="1:26">
      <c r="A57" s="17">
        <v>7</v>
      </c>
      <c r="B57" s="17" t="s">
        <v>28</v>
      </c>
      <c r="C57" s="17" t="s">
        <v>277</v>
      </c>
      <c r="D57" s="25">
        <f t="shared" si="6"/>
        <v>16</v>
      </c>
      <c r="E57" s="13">
        <v>1</v>
      </c>
      <c r="F57" s="13">
        <v>1</v>
      </c>
      <c r="G57" s="13">
        <v>5</v>
      </c>
      <c r="H57" s="13">
        <v>0</v>
      </c>
      <c r="I57" s="13">
        <v>0</v>
      </c>
      <c r="J57" s="13">
        <v>0</v>
      </c>
      <c r="K57" s="13">
        <v>0</v>
      </c>
      <c r="L57" s="13">
        <v>0</v>
      </c>
      <c r="M57" s="13">
        <v>0</v>
      </c>
      <c r="N57" s="13">
        <v>0</v>
      </c>
      <c r="O57" s="13">
        <v>0</v>
      </c>
      <c r="P57" s="13">
        <v>1</v>
      </c>
      <c r="Q57" s="13">
        <v>6</v>
      </c>
      <c r="R57" s="13">
        <v>1</v>
      </c>
      <c r="S57" s="13">
        <v>0</v>
      </c>
      <c r="T57" s="13">
        <v>0</v>
      </c>
      <c r="U57" s="13">
        <v>1</v>
      </c>
      <c r="V57" s="13">
        <v>0</v>
      </c>
      <c r="W57" s="13">
        <v>0</v>
      </c>
      <c r="X57" s="13">
        <v>0</v>
      </c>
      <c r="Y57" s="13">
        <v>0</v>
      </c>
      <c r="Z57" s="13">
        <v>0</v>
      </c>
    </row>
    <row r="58" spans="1:26">
      <c r="A58" s="17">
        <v>8</v>
      </c>
      <c r="B58" s="17" t="s">
        <v>32</v>
      </c>
      <c r="C58" s="17" t="s">
        <v>278</v>
      </c>
      <c r="D58" s="25">
        <f t="shared" si="6"/>
        <v>10</v>
      </c>
      <c r="E58" s="13">
        <v>0</v>
      </c>
      <c r="F58" s="13">
        <v>0</v>
      </c>
      <c r="G58" s="13">
        <v>0</v>
      </c>
      <c r="H58" s="13">
        <v>0</v>
      </c>
      <c r="I58" s="13">
        <v>0</v>
      </c>
      <c r="J58" s="13">
        <v>1</v>
      </c>
      <c r="K58" s="13">
        <v>1</v>
      </c>
      <c r="L58" s="13">
        <v>0</v>
      </c>
      <c r="M58" s="13">
        <v>0</v>
      </c>
      <c r="N58" s="13">
        <v>0</v>
      </c>
      <c r="O58" s="13">
        <v>3</v>
      </c>
      <c r="P58" s="13">
        <v>0</v>
      </c>
      <c r="Q58" s="13">
        <v>0</v>
      </c>
      <c r="R58" s="13">
        <v>1</v>
      </c>
      <c r="S58" s="13">
        <v>2</v>
      </c>
      <c r="T58" s="13">
        <v>1</v>
      </c>
      <c r="U58" s="13">
        <v>1</v>
      </c>
      <c r="V58" s="13">
        <v>0</v>
      </c>
      <c r="W58" s="13">
        <v>0</v>
      </c>
      <c r="X58" s="13">
        <v>0</v>
      </c>
      <c r="Y58" s="13">
        <v>0</v>
      </c>
      <c r="Z58" s="13">
        <v>0</v>
      </c>
    </row>
    <row r="59" spans="1:26">
      <c r="A59" s="17">
        <v>9</v>
      </c>
      <c r="B59" s="17" t="s">
        <v>54</v>
      </c>
      <c r="C59" s="17" t="s">
        <v>279</v>
      </c>
      <c r="D59" s="25">
        <f t="shared" si="6"/>
        <v>23</v>
      </c>
      <c r="E59" s="13">
        <v>2</v>
      </c>
      <c r="F59" s="13">
        <v>0</v>
      </c>
      <c r="G59" s="13">
        <v>0</v>
      </c>
      <c r="H59" s="13">
        <v>0</v>
      </c>
      <c r="I59" s="13">
        <v>1</v>
      </c>
      <c r="J59" s="13">
        <v>4</v>
      </c>
      <c r="K59" s="13">
        <v>2</v>
      </c>
      <c r="L59" s="13">
        <v>0</v>
      </c>
      <c r="M59" s="13">
        <v>1</v>
      </c>
      <c r="N59" s="13">
        <v>1</v>
      </c>
      <c r="O59" s="13">
        <v>2</v>
      </c>
      <c r="P59" s="13">
        <v>2</v>
      </c>
      <c r="Q59" s="13">
        <v>1</v>
      </c>
      <c r="R59" s="13">
        <v>1</v>
      </c>
      <c r="S59" s="13">
        <v>3</v>
      </c>
      <c r="T59" s="13">
        <v>1</v>
      </c>
      <c r="U59" s="13">
        <v>2</v>
      </c>
      <c r="V59" s="13">
        <v>0</v>
      </c>
      <c r="W59" s="13">
        <v>0</v>
      </c>
      <c r="X59" s="13">
        <v>0</v>
      </c>
      <c r="Y59" s="13">
        <v>0</v>
      </c>
      <c r="Z59" s="13">
        <v>0</v>
      </c>
    </row>
    <row r="60" spans="1:26">
      <c r="A60" s="17">
        <v>10</v>
      </c>
      <c r="B60" s="17" t="s">
        <v>280</v>
      </c>
      <c r="C60" s="17" t="s">
        <v>282</v>
      </c>
      <c r="D60" s="25">
        <f t="shared" si="6"/>
        <v>4</v>
      </c>
      <c r="E60" s="13">
        <v>1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1</v>
      </c>
      <c r="L60" s="13">
        <v>1</v>
      </c>
      <c r="M60" s="13">
        <v>0</v>
      </c>
      <c r="N60" s="13">
        <v>1</v>
      </c>
      <c r="O60" s="13">
        <v>0</v>
      </c>
      <c r="P60" s="13">
        <v>0</v>
      </c>
      <c r="Q60" s="13">
        <v>0</v>
      </c>
      <c r="R60" s="13">
        <v>0</v>
      </c>
      <c r="S60" s="13">
        <v>0</v>
      </c>
      <c r="T60" s="13">
        <v>0</v>
      </c>
      <c r="U60" s="13">
        <v>0</v>
      </c>
      <c r="V60" s="13">
        <v>0</v>
      </c>
      <c r="W60" s="13">
        <v>0</v>
      </c>
      <c r="X60" s="13">
        <v>0</v>
      </c>
      <c r="Y60" s="13">
        <v>0</v>
      </c>
      <c r="Z60" s="13">
        <v>0</v>
      </c>
    </row>
    <row r="61" spans="1:26">
      <c r="A61" s="17">
        <v>11</v>
      </c>
      <c r="B61" s="17" t="s">
        <v>49</v>
      </c>
      <c r="C61" s="17" t="s">
        <v>283</v>
      </c>
      <c r="D61" s="25">
        <f t="shared" si="6"/>
        <v>9</v>
      </c>
      <c r="E61" s="13">
        <v>1</v>
      </c>
      <c r="F61" s="13">
        <v>0</v>
      </c>
      <c r="G61" s="13">
        <v>0</v>
      </c>
      <c r="H61" s="13">
        <v>0</v>
      </c>
      <c r="I61" s="13">
        <v>0</v>
      </c>
      <c r="J61" s="13">
        <v>1</v>
      </c>
      <c r="K61" s="13">
        <v>1</v>
      </c>
      <c r="L61" s="13">
        <v>2</v>
      </c>
      <c r="M61" s="13">
        <v>0</v>
      </c>
      <c r="N61" s="13">
        <v>0</v>
      </c>
      <c r="O61" s="13">
        <v>0</v>
      </c>
      <c r="P61" s="13">
        <v>0</v>
      </c>
      <c r="Q61" s="13">
        <v>1</v>
      </c>
      <c r="R61" s="13">
        <v>0</v>
      </c>
      <c r="S61" s="13">
        <v>0</v>
      </c>
      <c r="T61" s="13">
        <v>0</v>
      </c>
      <c r="U61" s="13">
        <v>0</v>
      </c>
      <c r="V61" s="13">
        <v>3</v>
      </c>
      <c r="W61" s="13">
        <v>0</v>
      </c>
      <c r="X61" s="13">
        <v>0</v>
      </c>
      <c r="Y61" s="13">
        <v>0</v>
      </c>
      <c r="Z61" s="13">
        <v>0</v>
      </c>
    </row>
    <row r="62" spans="1:26">
      <c r="A62" s="17">
        <v>12</v>
      </c>
      <c r="B62" s="17" t="s">
        <v>284</v>
      </c>
      <c r="C62" s="17" t="s">
        <v>285</v>
      </c>
      <c r="D62" s="25">
        <f t="shared" si="6"/>
        <v>15</v>
      </c>
      <c r="E62" s="13">
        <v>0</v>
      </c>
      <c r="F62" s="13">
        <v>1</v>
      </c>
      <c r="G62" s="13">
        <v>2</v>
      </c>
      <c r="H62" s="13">
        <v>1</v>
      </c>
      <c r="I62" s="13">
        <v>0</v>
      </c>
      <c r="J62" s="13">
        <v>0</v>
      </c>
      <c r="K62" s="13">
        <v>0</v>
      </c>
      <c r="L62" s="13">
        <v>0</v>
      </c>
      <c r="M62" s="13">
        <v>2</v>
      </c>
      <c r="N62" s="13">
        <v>0</v>
      </c>
      <c r="O62" s="13">
        <v>7</v>
      </c>
      <c r="P62" s="13">
        <v>0</v>
      </c>
      <c r="Q62" s="13">
        <v>0</v>
      </c>
      <c r="R62" s="13">
        <v>0</v>
      </c>
      <c r="S62" s="13">
        <v>1</v>
      </c>
      <c r="T62" s="13">
        <v>0</v>
      </c>
      <c r="U62" s="13">
        <v>1</v>
      </c>
      <c r="V62" s="13">
        <v>0</v>
      </c>
      <c r="W62" s="13">
        <v>0</v>
      </c>
      <c r="X62" s="13">
        <v>0</v>
      </c>
      <c r="Y62" s="13">
        <v>0</v>
      </c>
      <c r="Z62" s="13">
        <v>0</v>
      </c>
    </row>
    <row r="63" spans="1:26">
      <c r="A63" s="17">
        <v>13</v>
      </c>
      <c r="B63" s="17" t="s">
        <v>44</v>
      </c>
      <c r="C63" s="17" t="s">
        <v>286</v>
      </c>
      <c r="D63" s="25">
        <f t="shared" si="6"/>
        <v>8</v>
      </c>
      <c r="E63" s="13">
        <v>0</v>
      </c>
      <c r="F63" s="13">
        <v>0</v>
      </c>
      <c r="G63" s="13">
        <v>1</v>
      </c>
      <c r="H63" s="13">
        <v>0</v>
      </c>
      <c r="I63" s="13">
        <v>0</v>
      </c>
      <c r="J63" s="13">
        <v>2</v>
      </c>
      <c r="K63" s="13">
        <v>1</v>
      </c>
      <c r="L63" s="13">
        <v>0</v>
      </c>
      <c r="M63" s="13">
        <v>0</v>
      </c>
      <c r="N63" s="13">
        <v>0</v>
      </c>
      <c r="O63" s="13">
        <v>1</v>
      </c>
      <c r="P63" s="13">
        <v>0</v>
      </c>
      <c r="Q63" s="13">
        <v>0</v>
      </c>
      <c r="R63" s="13">
        <v>1</v>
      </c>
      <c r="S63" s="13">
        <v>1</v>
      </c>
      <c r="T63" s="13">
        <v>0</v>
      </c>
      <c r="U63" s="13">
        <v>0</v>
      </c>
      <c r="V63" s="13">
        <v>1</v>
      </c>
      <c r="W63" s="13">
        <v>0</v>
      </c>
      <c r="X63" s="13">
        <v>0</v>
      </c>
      <c r="Y63" s="13">
        <v>0</v>
      </c>
      <c r="Z63" s="13">
        <v>0</v>
      </c>
    </row>
    <row r="64" spans="1:26">
      <c r="A64" s="17">
        <v>14</v>
      </c>
      <c r="B64" s="17" t="s">
        <v>240</v>
      </c>
      <c r="C64" s="17" t="s">
        <v>163</v>
      </c>
      <c r="D64" s="25">
        <f t="shared" si="6"/>
        <v>16</v>
      </c>
      <c r="E64" s="13">
        <v>0</v>
      </c>
      <c r="F64" s="13">
        <v>0</v>
      </c>
      <c r="G64" s="13">
        <v>1</v>
      </c>
      <c r="H64" s="13">
        <v>0</v>
      </c>
      <c r="I64" s="13">
        <v>0</v>
      </c>
      <c r="J64" s="13">
        <v>2</v>
      </c>
      <c r="K64" s="13">
        <v>0</v>
      </c>
      <c r="L64" s="13">
        <v>0</v>
      </c>
      <c r="M64" s="13">
        <v>1</v>
      </c>
      <c r="N64" s="13">
        <v>3</v>
      </c>
      <c r="O64" s="13">
        <v>0</v>
      </c>
      <c r="P64" s="13">
        <v>1</v>
      </c>
      <c r="Q64" s="13">
        <v>1</v>
      </c>
      <c r="R64" s="13">
        <v>3</v>
      </c>
      <c r="S64" s="13">
        <v>2</v>
      </c>
      <c r="T64" s="13">
        <v>1</v>
      </c>
      <c r="U64" s="13">
        <v>1</v>
      </c>
      <c r="V64" s="13">
        <v>0</v>
      </c>
      <c r="W64" s="13">
        <v>0</v>
      </c>
      <c r="X64" s="13">
        <v>0</v>
      </c>
      <c r="Y64" s="13">
        <v>0</v>
      </c>
      <c r="Z64" s="13">
        <v>0</v>
      </c>
    </row>
    <row r="65" spans="1:26" ht="14.25" customHeight="1">
      <c r="A65" s="56" t="s">
        <v>481</v>
      </c>
      <c r="B65" s="57"/>
      <c r="C65" s="58"/>
      <c r="D65" s="25">
        <f>SUM(D51:D64)</f>
        <v>447</v>
      </c>
      <c r="E65" s="25">
        <f>SUM(E51:E64)</f>
        <v>30</v>
      </c>
      <c r="F65" s="25">
        <f t="shared" ref="F65:Z65" si="7">SUM(F51:F64)</f>
        <v>27</v>
      </c>
      <c r="G65" s="25">
        <f t="shared" si="7"/>
        <v>21</v>
      </c>
      <c r="H65" s="25">
        <f t="shared" si="7"/>
        <v>6</v>
      </c>
      <c r="I65" s="25">
        <f t="shared" si="7"/>
        <v>21</v>
      </c>
      <c r="J65" s="25">
        <f t="shared" si="7"/>
        <v>30</v>
      </c>
      <c r="K65" s="25">
        <f t="shared" si="7"/>
        <v>22</v>
      </c>
      <c r="L65" s="25">
        <f t="shared" si="7"/>
        <v>13</v>
      </c>
      <c r="M65" s="25">
        <f t="shared" si="7"/>
        <v>32</v>
      </c>
      <c r="N65" s="25">
        <f t="shared" si="7"/>
        <v>13</v>
      </c>
      <c r="O65" s="25">
        <f t="shared" si="7"/>
        <v>39</v>
      </c>
      <c r="P65" s="25">
        <f t="shared" si="7"/>
        <v>11</v>
      </c>
      <c r="Q65" s="25">
        <f t="shared" si="7"/>
        <v>25</v>
      </c>
      <c r="R65" s="25">
        <f t="shared" si="7"/>
        <v>29</v>
      </c>
      <c r="S65" s="25">
        <f t="shared" si="7"/>
        <v>26</v>
      </c>
      <c r="T65" s="25">
        <f t="shared" si="7"/>
        <v>25</v>
      </c>
      <c r="U65" s="25">
        <f t="shared" si="7"/>
        <v>22</v>
      </c>
      <c r="V65" s="25">
        <f t="shared" si="7"/>
        <v>50</v>
      </c>
      <c r="W65" s="25">
        <f t="shared" si="7"/>
        <v>1</v>
      </c>
      <c r="X65" s="25">
        <f t="shared" si="7"/>
        <v>2</v>
      </c>
      <c r="Y65" s="25">
        <f t="shared" si="7"/>
        <v>2</v>
      </c>
      <c r="Z65" s="25">
        <f t="shared" si="7"/>
        <v>0</v>
      </c>
    </row>
    <row r="66" spans="1:26">
      <c r="A66" s="59" t="s">
        <v>50</v>
      </c>
      <c r="B66" s="59"/>
      <c r="C66" s="59"/>
      <c r="D66" s="25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</row>
    <row r="67" spans="1:26">
      <c r="A67" s="17">
        <v>1</v>
      </c>
      <c r="B67" s="17" t="s">
        <v>139</v>
      </c>
      <c r="C67" s="17" t="s">
        <v>236</v>
      </c>
      <c r="D67" s="25">
        <f t="shared" ref="D67:D80" si="8">SUM(E67:Z67)</f>
        <v>106</v>
      </c>
      <c r="E67" s="13">
        <v>5</v>
      </c>
      <c r="F67" s="13">
        <v>4</v>
      </c>
      <c r="G67" s="13">
        <v>4</v>
      </c>
      <c r="H67" s="13">
        <v>6</v>
      </c>
      <c r="I67" s="13">
        <v>1</v>
      </c>
      <c r="J67" s="13">
        <v>3</v>
      </c>
      <c r="K67" s="13">
        <v>6</v>
      </c>
      <c r="L67" s="13">
        <v>3</v>
      </c>
      <c r="M67" s="13">
        <v>4</v>
      </c>
      <c r="N67" s="13">
        <v>1</v>
      </c>
      <c r="O67" s="13">
        <v>1</v>
      </c>
      <c r="P67" s="13">
        <v>1</v>
      </c>
      <c r="Q67" s="13">
        <v>9</v>
      </c>
      <c r="R67" s="13">
        <v>12</v>
      </c>
      <c r="S67" s="13">
        <v>9</v>
      </c>
      <c r="T67" s="13">
        <v>20</v>
      </c>
      <c r="U67" s="13">
        <v>8</v>
      </c>
      <c r="V67" s="13">
        <v>9</v>
      </c>
      <c r="W67" s="13">
        <v>0</v>
      </c>
      <c r="X67" s="13">
        <v>0</v>
      </c>
      <c r="Y67" s="13">
        <v>0</v>
      </c>
      <c r="Z67" s="13">
        <v>0</v>
      </c>
    </row>
    <row r="68" spans="1:26">
      <c r="A68" s="17">
        <v>2</v>
      </c>
      <c r="B68" s="17" t="s">
        <v>200</v>
      </c>
      <c r="C68" s="17" t="s">
        <v>238</v>
      </c>
      <c r="D68" s="25">
        <f t="shared" si="8"/>
        <v>30</v>
      </c>
      <c r="E68" s="13">
        <v>3</v>
      </c>
      <c r="F68" s="13">
        <v>0</v>
      </c>
      <c r="G68" s="13">
        <v>0</v>
      </c>
      <c r="H68" s="13">
        <v>1</v>
      </c>
      <c r="I68" s="13">
        <v>1</v>
      </c>
      <c r="J68" s="13">
        <v>1</v>
      </c>
      <c r="K68" s="13">
        <v>1</v>
      </c>
      <c r="L68" s="13">
        <v>5</v>
      </c>
      <c r="M68" s="13">
        <v>1</v>
      </c>
      <c r="N68" s="13">
        <v>2</v>
      </c>
      <c r="O68" s="13">
        <v>4</v>
      </c>
      <c r="P68" s="13">
        <v>1</v>
      </c>
      <c r="Q68" s="13">
        <v>0</v>
      </c>
      <c r="R68" s="13">
        <v>0</v>
      </c>
      <c r="S68" s="13">
        <v>2</v>
      </c>
      <c r="T68" s="13">
        <v>1</v>
      </c>
      <c r="U68" s="13">
        <v>3</v>
      </c>
      <c r="V68" s="13">
        <v>4</v>
      </c>
      <c r="W68" s="13">
        <v>0</v>
      </c>
      <c r="X68" s="13">
        <v>0</v>
      </c>
      <c r="Y68" s="13">
        <v>0</v>
      </c>
      <c r="Z68" s="13">
        <v>0</v>
      </c>
    </row>
    <row r="69" spans="1:26">
      <c r="A69" s="17">
        <v>3</v>
      </c>
      <c r="B69" s="17" t="s">
        <v>178</v>
      </c>
      <c r="C69" s="17" t="s">
        <v>239</v>
      </c>
      <c r="D69" s="25">
        <f t="shared" si="8"/>
        <v>28</v>
      </c>
      <c r="E69" s="13">
        <v>0</v>
      </c>
      <c r="F69" s="13">
        <v>2</v>
      </c>
      <c r="G69" s="13">
        <v>2</v>
      </c>
      <c r="H69" s="13">
        <v>0</v>
      </c>
      <c r="I69" s="13">
        <v>0</v>
      </c>
      <c r="J69" s="13">
        <v>3</v>
      </c>
      <c r="K69" s="13">
        <v>0</v>
      </c>
      <c r="L69" s="13">
        <v>5</v>
      </c>
      <c r="M69" s="13">
        <v>0</v>
      </c>
      <c r="N69" s="13">
        <v>0</v>
      </c>
      <c r="O69" s="13">
        <v>0</v>
      </c>
      <c r="P69" s="13">
        <v>0</v>
      </c>
      <c r="Q69" s="13">
        <v>0</v>
      </c>
      <c r="R69" s="13">
        <v>2</v>
      </c>
      <c r="S69" s="13">
        <v>6</v>
      </c>
      <c r="T69" s="13">
        <v>1</v>
      </c>
      <c r="U69" s="13">
        <v>5</v>
      </c>
      <c r="V69" s="13">
        <v>2</v>
      </c>
      <c r="W69" s="13">
        <v>0</v>
      </c>
      <c r="X69" s="13">
        <v>0</v>
      </c>
      <c r="Y69" s="13">
        <v>0</v>
      </c>
      <c r="Z69" s="13">
        <v>0</v>
      </c>
    </row>
    <row r="70" spans="1:26">
      <c r="A70" s="17">
        <v>4</v>
      </c>
      <c r="B70" s="17" t="s">
        <v>240</v>
      </c>
      <c r="C70" s="17" t="s">
        <v>241</v>
      </c>
      <c r="D70" s="25">
        <f t="shared" si="8"/>
        <v>22</v>
      </c>
      <c r="E70" s="13">
        <v>1</v>
      </c>
      <c r="F70" s="13">
        <v>1</v>
      </c>
      <c r="G70" s="13">
        <v>0</v>
      </c>
      <c r="H70" s="13">
        <v>1</v>
      </c>
      <c r="I70" s="13">
        <v>1</v>
      </c>
      <c r="J70" s="13">
        <v>0</v>
      </c>
      <c r="K70" s="13">
        <v>2</v>
      </c>
      <c r="L70" s="13">
        <v>0</v>
      </c>
      <c r="M70" s="13">
        <v>2</v>
      </c>
      <c r="N70" s="13">
        <v>1</v>
      </c>
      <c r="O70" s="13">
        <v>0</v>
      </c>
      <c r="P70" s="13">
        <v>1</v>
      </c>
      <c r="Q70" s="13">
        <v>0</v>
      </c>
      <c r="R70" s="13">
        <v>1</v>
      </c>
      <c r="S70" s="13">
        <v>1</v>
      </c>
      <c r="T70" s="13">
        <v>2</v>
      </c>
      <c r="U70" s="13">
        <v>6</v>
      </c>
      <c r="V70" s="13">
        <v>2</v>
      </c>
      <c r="W70" s="13">
        <v>0</v>
      </c>
      <c r="X70" s="13">
        <v>0</v>
      </c>
      <c r="Y70" s="13">
        <v>0</v>
      </c>
      <c r="Z70" s="13">
        <v>0</v>
      </c>
    </row>
    <row r="71" spans="1:26">
      <c r="A71" s="17">
        <v>5</v>
      </c>
      <c r="B71" s="17" t="s">
        <v>11</v>
      </c>
      <c r="C71" s="17" t="s">
        <v>242</v>
      </c>
      <c r="D71" s="25">
        <f t="shared" si="8"/>
        <v>29</v>
      </c>
      <c r="E71" s="13">
        <v>0</v>
      </c>
      <c r="F71" s="13">
        <v>0</v>
      </c>
      <c r="G71" s="13">
        <v>1</v>
      </c>
      <c r="H71" s="13">
        <v>1</v>
      </c>
      <c r="I71" s="13">
        <v>14</v>
      </c>
      <c r="J71" s="13">
        <v>0</v>
      </c>
      <c r="K71" s="13">
        <v>2</v>
      </c>
      <c r="L71" s="13">
        <v>0</v>
      </c>
      <c r="M71" s="13">
        <v>1</v>
      </c>
      <c r="N71" s="13">
        <v>0</v>
      </c>
      <c r="O71" s="13">
        <v>3</v>
      </c>
      <c r="P71" s="13">
        <v>0</v>
      </c>
      <c r="Q71" s="13">
        <v>1</v>
      </c>
      <c r="R71" s="13">
        <v>2</v>
      </c>
      <c r="S71" s="13">
        <v>2</v>
      </c>
      <c r="T71" s="13">
        <v>0</v>
      </c>
      <c r="U71" s="13">
        <v>0</v>
      </c>
      <c r="V71" s="13">
        <v>2</v>
      </c>
      <c r="W71" s="13">
        <v>0</v>
      </c>
      <c r="X71" s="13">
        <v>0</v>
      </c>
      <c r="Y71" s="13">
        <v>0</v>
      </c>
      <c r="Z71" s="13">
        <v>0</v>
      </c>
    </row>
    <row r="72" spans="1:26">
      <c r="A72" s="17">
        <v>6</v>
      </c>
      <c r="B72" s="17" t="s">
        <v>243</v>
      </c>
      <c r="C72" s="17" t="s">
        <v>244</v>
      </c>
      <c r="D72" s="25">
        <f t="shared" si="8"/>
        <v>4</v>
      </c>
      <c r="E72" s="13">
        <v>0</v>
      </c>
      <c r="F72" s="13">
        <v>1</v>
      </c>
      <c r="G72" s="13">
        <v>0</v>
      </c>
      <c r="H72" s="13">
        <v>0</v>
      </c>
      <c r="I72" s="13">
        <v>1</v>
      </c>
      <c r="J72" s="13">
        <v>0</v>
      </c>
      <c r="K72" s="13">
        <v>0</v>
      </c>
      <c r="L72" s="13">
        <v>0</v>
      </c>
      <c r="M72" s="13">
        <v>1</v>
      </c>
      <c r="N72" s="13">
        <v>0</v>
      </c>
      <c r="O72" s="13">
        <v>0</v>
      </c>
      <c r="P72" s="13">
        <v>0</v>
      </c>
      <c r="Q72" s="13">
        <v>0</v>
      </c>
      <c r="R72" s="13">
        <v>0</v>
      </c>
      <c r="S72" s="13">
        <v>0</v>
      </c>
      <c r="T72" s="13">
        <v>0</v>
      </c>
      <c r="U72" s="13">
        <v>1</v>
      </c>
      <c r="V72" s="13">
        <v>0</v>
      </c>
      <c r="W72" s="13">
        <v>0</v>
      </c>
      <c r="X72" s="13">
        <v>0</v>
      </c>
      <c r="Y72" s="13">
        <v>0</v>
      </c>
      <c r="Z72" s="13">
        <v>0</v>
      </c>
    </row>
    <row r="73" spans="1:26">
      <c r="A73" s="17">
        <v>7</v>
      </c>
      <c r="B73" s="17" t="s">
        <v>245</v>
      </c>
      <c r="C73" s="17" t="s">
        <v>246</v>
      </c>
      <c r="D73" s="25">
        <f t="shared" si="8"/>
        <v>6</v>
      </c>
      <c r="E73" s="13">
        <v>0</v>
      </c>
      <c r="F73" s="13">
        <v>1</v>
      </c>
      <c r="G73" s="13">
        <v>0</v>
      </c>
      <c r="H73" s="13">
        <v>0</v>
      </c>
      <c r="I73" s="13">
        <v>1</v>
      </c>
      <c r="J73" s="13">
        <v>1</v>
      </c>
      <c r="K73" s="13">
        <v>1</v>
      </c>
      <c r="L73" s="13">
        <v>0</v>
      </c>
      <c r="M73" s="13">
        <v>0</v>
      </c>
      <c r="N73" s="13">
        <v>0</v>
      </c>
      <c r="O73" s="13">
        <v>0</v>
      </c>
      <c r="P73" s="13">
        <v>0</v>
      </c>
      <c r="Q73" s="13">
        <v>0</v>
      </c>
      <c r="R73" s="13">
        <v>0</v>
      </c>
      <c r="S73" s="13">
        <v>0</v>
      </c>
      <c r="T73" s="13">
        <v>1</v>
      </c>
      <c r="U73" s="13">
        <v>0</v>
      </c>
      <c r="V73" s="13">
        <v>0</v>
      </c>
      <c r="W73" s="13">
        <v>0</v>
      </c>
      <c r="X73" s="13">
        <v>0</v>
      </c>
      <c r="Y73" s="13">
        <v>1</v>
      </c>
      <c r="Z73" s="13">
        <v>0</v>
      </c>
    </row>
    <row r="74" spans="1:26">
      <c r="A74" s="17">
        <v>8</v>
      </c>
      <c r="B74" s="17" t="s">
        <v>125</v>
      </c>
      <c r="C74" s="17" t="s">
        <v>248</v>
      </c>
      <c r="D74" s="25">
        <f t="shared" si="8"/>
        <v>28</v>
      </c>
      <c r="E74" s="13">
        <v>0</v>
      </c>
      <c r="F74" s="13">
        <v>0</v>
      </c>
      <c r="G74" s="13">
        <v>0</v>
      </c>
      <c r="H74" s="13">
        <v>0</v>
      </c>
      <c r="I74" s="13">
        <v>2</v>
      </c>
      <c r="J74" s="13">
        <v>0</v>
      </c>
      <c r="K74" s="13">
        <v>1</v>
      </c>
      <c r="L74" s="13">
        <v>1</v>
      </c>
      <c r="M74" s="13">
        <v>3</v>
      </c>
      <c r="N74" s="13">
        <v>1</v>
      </c>
      <c r="O74" s="13">
        <v>0</v>
      </c>
      <c r="P74" s="13">
        <v>0</v>
      </c>
      <c r="Q74" s="13">
        <v>1</v>
      </c>
      <c r="R74" s="13">
        <v>18</v>
      </c>
      <c r="S74" s="13">
        <v>0</v>
      </c>
      <c r="T74" s="13">
        <v>0</v>
      </c>
      <c r="U74" s="13">
        <v>1</v>
      </c>
      <c r="V74" s="13">
        <v>0</v>
      </c>
      <c r="W74" s="13">
        <v>0</v>
      </c>
      <c r="X74" s="13">
        <v>0</v>
      </c>
      <c r="Y74" s="13">
        <v>0</v>
      </c>
      <c r="Z74" s="13">
        <v>0</v>
      </c>
    </row>
    <row r="75" spans="1:26">
      <c r="A75" s="17">
        <v>9</v>
      </c>
      <c r="B75" s="17" t="s">
        <v>49</v>
      </c>
      <c r="C75" s="17" t="s">
        <v>81</v>
      </c>
      <c r="D75" s="25">
        <f t="shared" si="8"/>
        <v>10</v>
      </c>
      <c r="E75" s="13">
        <v>0</v>
      </c>
      <c r="F75" s="13">
        <v>1</v>
      </c>
      <c r="G75" s="13">
        <v>2</v>
      </c>
      <c r="H75" s="13">
        <v>0</v>
      </c>
      <c r="I75" s="13">
        <v>1</v>
      </c>
      <c r="J75" s="13">
        <v>2</v>
      </c>
      <c r="K75" s="13">
        <v>0</v>
      </c>
      <c r="L75" s="13">
        <v>0</v>
      </c>
      <c r="M75" s="13">
        <v>2</v>
      </c>
      <c r="N75" s="13">
        <v>0</v>
      </c>
      <c r="O75" s="13">
        <v>0</v>
      </c>
      <c r="P75" s="13">
        <v>1</v>
      </c>
      <c r="Q75" s="13">
        <v>0</v>
      </c>
      <c r="R75" s="13">
        <v>0</v>
      </c>
      <c r="S75" s="13">
        <v>0</v>
      </c>
      <c r="T75" s="13">
        <v>1</v>
      </c>
      <c r="U75" s="13">
        <v>0</v>
      </c>
      <c r="V75" s="13">
        <v>0</v>
      </c>
      <c r="W75" s="13">
        <v>0</v>
      </c>
      <c r="X75" s="13">
        <v>0</v>
      </c>
      <c r="Y75" s="13">
        <v>0</v>
      </c>
      <c r="Z75" s="13">
        <v>0</v>
      </c>
    </row>
    <row r="76" spans="1:26">
      <c r="A76" s="17">
        <v>10</v>
      </c>
      <c r="B76" s="17" t="s">
        <v>125</v>
      </c>
      <c r="C76" s="17" t="s">
        <v>249</v>
      </c>
      <c r="D76" s="25">
        <f t="shared" si="8"/>
        <v>6</v>
      </c>
      <c r="E76" s="13">
        <v>0</v>
      </c>
      <c r="F76" s="13">
        <v>0</v>
      </c>
      <c r="G76" s="13">
        <v>0</v>
      </c>
      <c r="H76" s="13">
        <v>0</v>
      </c>
      <c r="I76" s="13">
        <v>0</v>
      </c>
      <c r="J76" s="13">
        <v>0</v>
      </c>
      <c r="K76" s="13">
        <v>0</v>
      </c>
      <c r="L76" s="13">
        <v>0</v>
      </c>
      <c r="M76" s="13">
        <v>0</v>
      </c>
      <c r="N76" s="13">
        <v>0</v>
      </c>
      <c r="O76" s="13">
        <v>0</v>
      </c>
      <c r="P76" s="13">
        <v>1</v>
      </c>
      <c r="Q76" s="13">
        <v>4</v>
      </c>
      <c r="R76" s="13">
        <v>0</v>
      </c>
      <c r="S76" s="13">
        <v>0</v>
      </c>
      <c r="T76" s="13">
        <v>0</v>
      </c>
      <c r="U76" s="13">
        <v>1</v>
      </c>
      <c r="V76" s="13">
        <v>0</v>
      </c>
      <c r="W76" s="13">
        <v>0</v>
      </c>
      <c r="X76" s="13">
        <v>0</v>
      </c>
      <c r="Y76" s="13">
        <v>0</v>
      </c>
      <c r="Z76" s="13">
        <v>0</v>
      </c>
    </row>
    <row r="77" spans="1:26">
      <c r="A77" s="17">
        <v>11</v>
      </c>
      <c r="B77" s="17" t="s">
        <v>90</v>
      </c>
      <c r="C77" s="17" t="s">
        <v>250</v>
      </c>
      <c r="D77" s="25">
        <f t="shared" si="8"/>
        <v>8</v>
      </c>
      <c r="E77" s="13">
        <v>0</v>
      </c>
      <c r="F77" s="13">
        <v>0</v>
      </c>
      <c r="G77" s="13">
        <v>2</v>
      </c>
      <c r="H77" s="13">
        <v>0</v>
      </c>
      <c r="I77" s="13">
        <v>0</v>
      </c>
      <c r="J77" s="13">
        <v>1</v>
      </c>
      <c r="K77" s="13">
        <v>0</v>
      </c>
      <c r="L77" s="13">
        <v>0</v>
      </c>
      <c r="M77" s="13">
        <v>1</v>
      </c>
      <c r="N77" s="13">
        <v>0</v>
      </c>
      <c r="O77" s="13">
        <v>1</v>
      </c>
      <c r="P77" s="13">
        <v>0</v>
      </c>
      <c r="Q77" s="13">
        <v>0</v>
      </c>
      <c r="R77" s="13">
        <v>1</v>
      </c>
      <c r="S77" s="13">
        <v>0</v>
      </c>
      <c r="T77" s="13">
        <v>0</v>
      </c>
      <c r="U77" s="13">
        <v>2</v>
      </c>
      <c r="V77" s="13">
        <v>0</v>
      </c>
      <c r="W77" s="13">
        <v>0</v>
      </c>
      <c r="X77" s="13">
        <v>0</v>
      </c>
      <c r="Y77" s="13">
        <v>0</v>
      </c>
      <c r="Z77" s="13">
        <v>0</v>
      </c>
    </row>
    <row r="78" spans="1:26">
      <c r="A78" s="17">
        <v>12</v>
      </c>
      <c r="B78" s="17" t="s">
        <v>166</v>
      </c>
      <c r="C78" s="17" t="s">
        <v>251</v>
      </c>
      <c r="D78" s="25">
        <f t="shared" si="8"/>
        <v>12</v>
      </c>
      <c r="E78" s="13">
        <v>0</v>
      </c>
      <c r="F78" s="13">
        <v>1</v>
      </c>
      <c r="G78" s="13">
        <v>0</v>
      </c>
      <c r="H78" s="13">
        <v>0</v>
      </c>
      <c r="I78" s="13">
        <v>0</v>
      </c>
      <c r="J78" s="13">
        <v>2</v>
      </c>
      <c r="K78" s="13">
        <v>2</v>
      </c>
      <c r="L78" s="13">
        <v>0</v>
      </c>
      <c r="M78" s="13">
        <v>1</v>
      </c>
      <c r="N78" s="13">
        <v>0</v>
      </c>
      <c r="O78" s="13">
        <v>0</v>
      </c>
      <c r="P78" s="13">
        <v>3</v>
      </c>
      <c r="Q78" s="13">
        <v>0</v>
      </c>
      <c r="R78" s="13">
        <v>0</v>
      </c>
      <c r="S78" s="13">
        <v>0</v>
      </c>
      <c r="T78" s="13">
        <v>0</v>
      </c>
      <c r="U78" s="13">
        <v>0</v>
      </c>
      <c r="V78" s="13">
        <v>1</v>
      </c>
      <c r="W78" s="13">
        <v>0</v>
      </c>
      <c r="X78" s="13">
        <v>0</v>
      </c>
      <c r="Y78" s="13">
        <v>2</v>
      </c>
      <c r="Z78" s="13">
        <v>0</v>
      </c>
    </row>
    <row r="79" spans="1:26">
      <c r="A79" s="17">
        <v>13</v>
      </c>
      <c r="B79" s="17" t="s">
        <v>200</v>
      </c>
      <c r="C79" s="17" t="s">
        <v>252</v>
      </c>
      <c r="D79" s="25">
        <f t="shared" si="8"/>
        <v>10</v>
      </c>
      <c r="E79" s="13">
        <v>0</v>
      </c>
      <c r="F79" s="13">
        <v>0</v>
      </c>
      <c r="G79" s="13">
        <v>0</v>
      </c>
      <c r="H79" s="13">
        <v>0</v>
      </c>
      <c r="I79" s="13">
        <v>1</v>
      </c>
      <c r="J79" s="13">
        <v>3</v>
      </c>
      <c r="K79" s="13">
        <v>2</v>
      </c>
      <c r="L79" s="13">
        <v>0</v>
      </c>
      <c r="M79" s="13">
        <v>0</v>
      </c>
      <c r="N79" s="13">
        <v>0</v>
      </c>
      <c r="O79" s="13">
        <v>0</v>
      </c>
      <c r="P79" s="13">
        <v>0</v>
      </c>
      <c r="Q79" s="13">
        <v>0</v>
      </c>
      <c r="R79" s="13">
        <v>0</v>
      </c>
      <c r="S79" s="13">
        <v>2</v>
      </c>
      <c r="T79" s="13">
        <v>1</v>
      </c>
      <c r="U79" s="13">
        <v>1</v>
      </c>
      <c r="V79" s="13">
        <v>0</v>
      </c>
      <c r="W79" s="13">
        <v>0</v>
      </c>
      <c r="X79" s="13">
        <v>0</v>
      </c>
      <c r="Y79" s="13">
        <v>0</v>
      </c>
      <c r="Z79" s="13">
        <v>0</v>
      </c>
    </row>
    <row r="80" spans="1:26">
      <c r="A80" s="17">
        <v>14</v>
      </c>
      <c r="B80" s="17" t="s">
        <v>253</v>
      </c>
      <c r="C80" s="17" t="s">
        <v>254</v>
      </c>
      <c r="D80" s="25">
        <f t="shared" si="8"/>
        <v>23</v>
      </c>
      <c r="E80" s="13">
        <v>0</v>
      </c>
      <c r="F80" s="13">
        <v>3</v>
      </c>
      <c r="G80" s="13">
        <v>3</v>
      </c>
      <c r="H80" s="13">
        <v>7</v>
      </c>
      <c r="I80" s="13">
        <v>2</v>
      </c>
      <c r="J80" s="13">
        <v>1</v>
      </c>
      <c r="K80" s="13">
        <v>0</v>
      </c>
      <c r="L80" s="13">
        <v>0</v>
      </c>
      <c r="M80" s="13">
        <v>1</v>
      </c>
      <c r="N80" s="13">
        <v>0</v>
      </c>
      <c r="O80" s="13">
        <v>2</v>
      </c>
      <c r="P80" s="13">
        <v>0</v>
      </c>
      <c r="Q80" s="13">
        <v>0</v>
      </c>
      <c r="R80" s="13">
        <v>0</v>
      </c>
      <c r="S80" s="13">
        <v>3</v>
      </c>
      <c r="T80" s="13">
        <v>0</v>
      </c>
      <c r="U80" s="13">
        <v>1</v>
      </c>
      <c r="V80" s="13">
        <v>0</v>
      </c>
      <c r="W80" s="13">
        <v>0</v>
      </c>
      <c r="X80" s="13">
        <v>0</v>
      </c>
      <c r="Y80" s="13">
        <v>0</v>
      </c>
      <c r="Z80" s="13">
        <v>0</v>
      </c>
    </row>
    <row r="81" spans="1:26" ht="14.25" customHeight="1">
      <c r="A81" s="56" t="s">
        <v>481</v>
      </c>
      <c r="B81" s="57"/>
      <c r="C81" s="58"/>
      <c r="D81" s="25">
        <f>SUM(D67:D80)</f>
        <v>322</v>
      </c>
      <c r="E81" s="25">
        <f t="shared" ref="E81:Z81" si="9">SUM(E67:E80)</f>
        <v>9</v>
      </c>
      <c r="F81" s="25">
        <f t="shared" si="9"/>
        <v>14</v>
      </c>
      <c r="G81" s="25">
        <f t="shared" si="9"/>
        <v>14</v>
      </c>
      <c r="H81" s="25">
        <f t="shared" si="9"/>
        <v>16</v>
      </c>
      <c r="I81" s="25">
        <f t="shared" si="9"/>
        <v>25</v>
      </c>
      <c r="J81" s="25">
        <f t="shared" si="9"/>
        <v>17</v>
      </c>
      <c r="K81" s="25">
        <f t="shared" si="9"/>
        <v>17</v>
      </c>
      <c r="L81" s="25">
        <f t="shared" si="9"/>
        <v>14</v>
      </c>
      <c r="M81" s="25">
        <f t="shared" si="9"/>
        <v>17</v>
      </c>
      <c r="N81" s="25">
        <f t="shared" si="9"/>
        <v>5</v>
      </c>
      <c r="O81" s="25">
        <f t="shared" si="9"/>
        <v>11</v>
      </c>
      <c r="P81" s="25">
        <f t="shared" si="9"/>
        <v>8</v>
      </c>
      <c r="Q81" s="25">
        <f t="shared" si="9"/>
        <v>15</v>
      </c>
      <c r="R81" s="25">
        <f t="shared" si="9"/>
        <v>36</v>
      </c>
      <c r="S81" s="25">
        <f t="shared" si="9"/>
        <v>25</v>
      </c>
      <c r="T81" s="25">
        <f t="shared" si="9"/>
        <v>27</v>
      </c>
      <c r="U81" s="25">
        <f t="shared" si="9"/>
        <v>29</v>
      </c>
      <c r="V81" s="25">
        <f t="shared" si="9"/>
        <v>20</v>
      </c>
      <c r="W81" s="25">
        <f t="shared" si="9"/>
        <v>0</v>
      </c>
      <c r="X81" s="25">
        <f t="shared" si="9"/>
        <v>0</v>
      </c>
      <c r="Y81" s="25">
        <f t="shared" si="9"/>
        <v>3</v>
      </c>
      <c r="Z81" s="25">
        <f t="shared" si="9"/>
        <v>0</v>
      </c>
    </row>
    <row r="82" spans="1:26">
      <c r="A82" s="59" t="s">
        <v>159</v>
      </c>
      <c r="B82" s="59"/>
      <c r="C82" s="59"/>
      <c r="D82" s="25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19"/>
      <c r="X82" s="19"/>
      <c r="Y82" s="19"/>
      <c r="Z82" s="19"/>
    </row>
    <row r="83" spans="1:26">
      <c r="A83" s="17">
        <v>1</v>
      </c>
      <c r="B83" s="17" t="s">
        <v>186</v>
      </c>
      <c r="C83" s="17" t="s">
        <v>287</v>
      </c>
      <c r="D83" s="25">
        <f t="shared" ref="D83:D94" si="10">SUM(E83:Z83)</f>
        <v>78</v>
      </c>
      <c r="E83" s="13">
        <v>1</v>
      </c>
      <c r="F83" s="13">
        <v>0</v>
      </c>
      <c r="G83" s="13">
        <v>5</v>
      </c>
      <c r="H83" s="13">
        <v>1</v>
      </c>
      <c r="I83" s="13">
        <v>3</v>
      </c>
      <c r="J83" s="13">
        <v>1</v>
      </c>
      <c r="K83" s="13">
        <v>4</v>
      </c>
      <c r="L83" s="13">
        <v>27</v>
      </c>
      <c r="M83" s="13">
        <v>4</v>
      </c>
      <c r="N83" s="13">
        <v>4</v>
      </c>
      <c r="O83" s="13">
        <v>8</v>
      </c>
      <c r="P83" s="13">
        <v>2</v>
      </c>
      <c r="Q83" s="13">
        <v>2</v>
      </c>
      <c r="R83" s="13">
        <v>4</v>
      </c>
      <c r="S83" s="13">
        <v>4</v>
      </c>
      <c r="T83" s="13">
        <v>4</v>
      </c>
      <c r="U83" s="13">
        <v>2</v>
      </c>
      <c r="V83" s="13">
        <v>1</v>
      </c>
      <c r="W83" s="13">
        <v>0</v>
      </c>
      <c r="X83" s="13">
        <v>1</v>
      </c>
      <c r="Y83" s="13">
        <v>0</v>
      </c>
      <c r="Z83" s="13">
        <v>0</v>
      </c>
    </row>
    <row r="84" spans="1:26">
      <c r="A84" s="17">
        <v>2</v>
      </c>
      <c r="B84" s="17" t="s">
        <v>80</v>
      </c>
      <c r="C84" s="17" t="s">
        <v>289</v>
      </c>
      <c r="D84" s="25">
        <f t="shared" si="10"/>
        <v>50</v>
      </c>
      <c r="E84" s="13">
        <v>2</v>
      </c>
      <c r="F84" s="13">
        <v>2</v>
      </c>
      <c r="G84" s="13">
        <v>2</v>
      </c>
      <c r="H84" s="13">
        <v>6</v>
      </c>
      <c r="I84" s="13">
        <v>2</v>
      </c>
      <c r="J84" s="13">
        <v>3</v>
      </c>
      <c r="K84" s="13">
        <v>1</v>
      </c>
      <c r="L84" s="13">
        <v>2</v>
      </c>
      <c r="M84" s="13">
        <v>1</v>
      </c>
      <c r="N84" s="13">
        <v>3</v>
      </c>
      <c r="O84" s="13">
        <v>0</v>
      </c>
      <c r="P84" s="13">
        <v>2</v>
      </c>
      <c r="Q84" s="13">
        <v>1</v>
      </c>
      <c r="R84" s="13">
        <v>0</v>
      </c>
      <c r="S84" s="13">
        <v>4</v>
      </c>
      <c r="T84" s="13">
        <v>5</v>
      </c>
      <c r="U84" s="13">
        <v>9</v>
      </c>
      <c r="V84" s="13">
        <v>5</v>
      </c>
      <c r="W84" s="13">
        <v>0</v>
      </c>
      <c r="X84" s="13">
        <v>0</v>
      </c>
      <c r="Y84" s="13">
        <v>0</v>
      </c>
      <c r="Z84" s="13">
        <v>0</v>
      </c>
    </row>
    <row r="85" spans="1:26">
      <c r="A85" s="17">
        <v>3</v>
      </c>
      <c r="B85" s="17" t="s">
        <v>172</v>
      </c>
      <c r="C85" s="17" t="s">
        <v>255</v>
      </c>
      <c r="D85" s="25">
        <f t="shared" si="10"/>
        <v>7</v>
      </c>
      <c r="E85" s="13">
        <v>1</v>
      </c>
      <c r="F85" s="13">
        <v>0</v>
      </c>
      <c r="G85" s="13">
        <v>0</v>
      </c>
      <c r="H85" s="13">
        <v>0</v>
      </c>
      <c r="I85" s="13">
        <v>1</v>
      </c>
      <c r="J85" s="13">
        <v>0</v>
      </c>
      <c r="K85" s="13">
        <v>1</v>
      </c>
      <c r="L85" s="13">
        <v>0</v>
      </c>
      <c r="M85" s="13">
        <v>0</v>
      </c>
      <c r="N85" s="13">
        <v>0</v>
      </c>
      <c r="O85" s="13">
        <v>0</v>
      </c>
      <c r="P85" s="13">
        <v>0</v>
      </c>
      <c r="Q85" s="13">
        <v>1</v>
      </c>
      <c r="R85" s="13">
        <v>1</v>
      </c>
      <c r="S85" s="13">
        <v>1</v>
      </c>
      <c r="T85" s="13">
        <v>0</v>
      </c>
      <c r="U85" s="13">
        <v>1</v>
      </c>
      <c r="V85" s="13">
        <v>0</v>
      </c>
      <c r="W85" s="13">
        <v>0</v>
      </c>
      <c r="X85" s="13">
        <v>0</v>
      </c>
      <c r="Y85" s="13">
        <v>0</v>
      </c>
      <c r="Z85" s="13">
        <v>0</v>
      </c>
    </row>
    <row r="86" spans="1:26">
      <c r="A86" s="17">
        <v>4</v>
      </c>
      <c r="B86" s="17" t="s">
        <v>270</v>
      </c>
      <c r="C86" s="17" t="s">
        <v>290</v>
      </c>
      <c r="D86" s="25">
        <f t="shared" si="10"/>
        <v>21</v>
      </c>
      <c r="E86" s="13">
        <v>2</v>
      </c>
      <c r="F86" s="13">
        <v>0</v>
      </c>
      <c r="G86" s="13">
        <v>1</v>
      </c>
      <c r="H86" s="13">
        <v>2</v>
      </c>
      <c r="I86" s="13">
        <v>0</v>
      </c>
      <c r="J86" s="13">
        <v>0</v>
      </c>
      <c r="K86" s="13">
        <v>7</v>
      </c>
      <c r="L86" s="13">
        <v>0</v>
      </c>
      <c r="M86" s="13">
        <v>0</v>
      </c>
      <c r="N86" s="13">
        <v>0</v>
      </c>
      <c r="O86" s="13">
        <v>0</v>
      </c>
      <c r="P86" s="13">
        <v>0</v>
      </c>
      <c r="Q86" s="13">
        <v>0</v>
      </c>
      <c r="R86" s="13">
        <v>1</v>
      </c>
      <c r="S86" s="13">
        <v>2</v>
      </c>
      <c r="T86" s="13">
        <v>3</v>
      </c>
      <c r="U86" s="13">
        <v>1</v>
      </c>
      <c r="V86" s="13">
        <v>2</v>
      </c>
      <c r="W86" s="13">
        <v>0</v>
      </c>
      <c r="X86" s="13">
        <v>0</v>
      </c>
      <c r="Y86" s="13">
        <v>0</v>
      </c>
      <c r="Z86" s="13">
        <v>0</v>
      </c>
    </row>
    <row r="87" spans="1:26">
      <c r="A87" s="17">
        <v>5</v>
      </c>
      <c r="B87" s="17" t="s">
        <v>96</v>
      </c>
      <c r="C87" s="17" t="s">
        <v>291</v>
      </c>
      <c r="D87" s="25">
        <f t="shared" si="10"/>
        <v>37</v>
      </c>
      <c r="E87" s="13">
        <v>1</v>
      </c>
      <c r="F87" s="13">
        <v>6</v>
      </c>
      <c r="G87" s="13">
        <v>1</v>
      </c>
      <c r="H87" s="13">
        <v>2</v>
      </c>
      <c r="I87" s="13">
        <v>2</v>
      </c>
      <c r="J87" s="13">
        <v>9</v>
      </c>
      <c r="K87" s="13">
        <v>5</v>
      </c>
      <c r="L87" s="13">
        <v>0</v>
      </c>
      <c r="M87" s="13">
        <v>0</v>
      </c>
      <c r="N87" s="13">
        <v>1</v>
      </c>
      <c r="O87" s="13">
        <v>0</v>
      </c>
      <c r="P87" s="13">
        <v>0</v>
      </c>
      <c r="Q87" s="13">
        <v>1</v>
      </c>
      <c r="R87" s="13">
        <v>0</v>
      </c>
      <c r="S87" s="13">
        <v>2</v>
      </c>
      <c r="T87" s="13">
        <v>0</v>
      </c>
      <c r="U87" s="13">
        <v>3</v>
      </c>
      <c r="V87" s="13">
        <v>4</v>
      </c>
      <c r="W87" s="13">
        <v>0</v>
      </c>
      <c r="X87" s="13">
        <v>0</v>
      </c>
      <c r="Y87" s="13">
        <v>0</v>
      </c>
      <c r="Z87" s="13">
        <v>0</v>
      </c>
    </row>
    <row r="88" spans="1:26">
      <c r="A88" s="17">
        <v>6</v>
      </c>
      <c r="B88" s="17" t="s">
        <v>103</v>
      </c>
      <c r="C88" s="17" t="s">
        <v>292</v>
      </c>
      <c r="D88" s="25">
        <f t="shared" si="10"/>
        <v>10</v>
      </c>
      <c r="E88" s="13">
        <v>0</v>
      </c>
      <c r="F88" s="13">
        <v>2</v>
      </c>
      <c r="G88" s="13">
        <v>1</v>
      </c>
      <c r="H88" s="13">
        <v>0</v>
      </c>
      <c r="I88" s="13">
        <v>1</v>
      </c>
      <c r="J88" s="13">
        <v>0</v>
      </c>
      <c r="K88" s="13">
        <v>1</v>
      </c>
      <c r="L88" s="13">
        <v>1</v>
      </c>
      <c r="M88" s="13">
        <v>1</v>
      </c>
      <c r="N88" s="13">
        <v>0</v>
      </c>
      <c r="O88" s="13">
        <v>2</v>
      </c>
      <c r="P88" s="13">
        <v>0</v>
      </c>
      <c r="Q88" s="13">
        <v>0</v>
      </c>
      <c r="R88" s="13">
        <v>1</v>
      </c>
      <c r="S88" s="13">
        <v>0</v>
      </c>
      <c r="T88" s="13">
        <v>0</v>
      </c>
      <c r="U88" s="13">
        <v>0</v>
      </c>
      <c r="V88" s="13">
        <v>0</v>
      </c>
      <c r="W88" s="13">
        <v>0</v>
      </c>
      <c r="X88" s="13">
        <v>0</v>
      </c>
      <c r="Y88" s="13">
        <v>0</v>
      </c>
      <c r="Z88" s="13">
        <v>0</v>
      </c>
    </row>
    <row r="89" spans="1:26">
      <c r="A89" s="17">
        <v>7</v>
      </c>
      <c r="B89" s="17" t="s">
        <v>125</v>
      </c>
      <c r="C89" s="17" t="s">
        <v>293</v>
      </c>
      <c r="D89" s="25">
        <f t="shared" si="10"/>
        <v>15</v>
      </c>
      <c r="E89" s="13">
        <v>0</v>
      </c>
      <c r="F89" s="13">
        <v>0</v>
      </c>
      <c r="G89" s="13">
        <v>0</v>
      </c>
      <c r="H89" s="13">
        <v>0</v>
      </c>
      <c r="I89" s="13">
        <v>3</v>
      </c>
      <c r="J89" s="13">
        <v>8</v>
      </c>
      <c r="K89" s="13">
        <v>1</v>
      </c>
      <c r="L89" s="13">
        <v>0</v>
      </c>
      <c r="M89" s="13">
        <v>0</v>
      </c>
      <c r="N89" s="13">
        <v>0</v>
      </c>
      <c r="O89" s="13">
        <v>0</v>
      </c>
      <c r="P89" s="13">
        <v>0</v>
      </c>
      <c r="Q89" s="13">
        <v>1</v>
      </c>
      <c r="R89" s="13">
        <v>0</v>
      </c>
      <c r="S89" s="13">
        <v>0</v>
      </c>
      <c r="T89" s="13">
        <v>1</v>
      </c>
      <c r="U89" s="13">
        <v>0</v>
      </c>
      <c r="V89" s="13">
        <v>0</v>
      </c>
      <c r="W89" s="13">
        <v>0</v>
      </c>
      <c r="X89" s="13">
        <v>0</v>
      </c>
      <c r="Y89" s="13">
        <v>1</v>
      </c>
      <c r="Z89" s="13">
        <v>0</v>
      </c>
    </row>
    <row r="90" spans="1:26">
      <c r="A90" s="17">
        <v>8</v>
      </c>
      <c r="B90" s="17" t="s">
        <v>75</v>
      </c>
      <c r="C90" s="17" t="s">
        <v>294</v>
      </c>
      <c r="D90" s="25">
        <f t="shared" si="10"/>
        <v>2</v>
      </c>
      <c r="E90" s="13">
        <v>0</v>
      </c>
      <c r="F90" s="13">
        <v>0</v>
      </c>
      <c r="G90" s="13">
        <v>0</v>
      </c>
      <c r="H90" s="13">
        <v>0</v>
      </c>
      <c r="I90" s="13">
        <v>0</v>
      </c>
      <c r="J90" s="13">
        <v>0</v>
      </c>
      <c r="K90" s="13">
        <v>0</v>
      </c>
      <c r="L90" s="13">
        <v>0</v>
      </c>
      <c r="M90" s="13">
        <v>0</v>
      </c>
      <c r="N90" s="13">
        <v>1</v>
      </c>
      <c r="O90" s="13">
        <v>0</v>
      </c>
      <c r="P90" s="13">
        <v>0</v>
      </c>
      <c r="Q90" s="13">
        <v>0</v>
      </c>
      <c r="R90" s="13">
        <v>0</v>
      </c>
      <c r="S90" s="13">
        <v>0</v>
      </c>
      <c r="T90" s="13">
        <v>0</v>
      </c>
      <c r="U90" s="13">
        <v>0</v>
      </c>
      <c r="V90" s="13">
        <v>1</v>
      </c>
      <c r="W90" s="13">
        <v>0</v>
      </c>
      <c r="X90" s="13">
        <v>0</v>
      </c>
      <c r="Y90" s="13">
        <v>0</v>
      </c>
      <c r="Z90" s="13">
        <v>0</v>
      </c>
    </row>
    <row r="91" spans="1:26">
      <c r="A91" s="17">
        <v>9</v>
      </c>
      <c r="B91" s="17" t="s">
        <v>44</v>
      </c>
      <c r="C91" s="17" t="s">
        <v>246</v>
      </c>
      <c r="D91" s="25">
        <f t="shared" si="10"/>
        <v>15</v>
      </c>
      <c r="E91" s="13">
        <v>4</v>
      </c>
      <c r="F91" s="13">
        <v>0</v>
      </c>
      <c r="G91" s="13">
        <v>3</v>
      </c>
      <c r="H91" s="13">
        <v>3</v>
      </c>
      <c r="I91" s="13">
        <v>1</v>
      </c>
      <c r="J91" s="13">
        <v>0</v>
      </c>
      <c r="K91" s="13">
        <v>0</v>
      </c>
      <c r="L91" s="13">
        <v>0</v>
      </c>
      <c r="M91" s="13">
        <v>0</v>
      </c>
      <c r="N91" s="13">
        <v>0</v>
      </c>
      <c r="O91" s="13">
        <v>2</v>
      </c>
      <c r="P91" s="13">
        <v>0</v>
      </c>
      <c r="Q91" s="13">
        <v>0</v>
      </c>
      <c r="R91" s="13">
        <v>1</v>
      </c>
      <c r="S91" s="13">
        <v>0</v>
      </c>
      <c r="T91" s="13">
        <v>0</v>
      </c>
      <c r="U91" s="13">
        <v>0</v>
      </c>
      <c r="V91" s="13">
        <v>1</v>
      </c>
      <c r="W91" s="13">
        <v>0</v>
      </c>
      <c r="X91" s="13">
        <v>0</v>
      </c>
      <c r="Y91" s="13">
        <v>0</v>
      </c>
      <c r="Z91" s="13">
        <v>0</v>
      </c>
    </row>
    <row r="92" spans="1:26">
      <c r="A92" s="17">
        <v>10</v>
      </c>
      <c r="B92" s="17" t="s">
        <v>296</v>
      </c>
      <c r="C92" s="17" t="s">
        <v>297</v>
      </c>
      <c r="D92" s="25">
        <f t="shared" si="10"/>
        <v>2</v>
      </c>
      <c r="E92" s="13">
        <v>0</v>
      </c>
      <c r="F92" s="13">
        <v>1</v>
      </c>
      <c r="G92" s="13">
        <v>0</v>
      </c>
      <c r="H92" s="13">
        <v>0</v>
      </c>
      <c r="I92" s="13">
        <v>0</v>
      </c>
      <c r="J92" s="13">
        <v>0</v>
      </c>
      <c r="K92" s="13">
        <v>0</v>
      </c>
      <c r="L92" s="13">
        <v>0</v>
      </c>
      <c r="M92" s="13">
        <v>0</v>
      </c>
      <c r="N92" s="13">
        <v>0</v>
      </c>
      <c r="O92" s="13">
        <v>1</v>
      </c>
      <c r="P92" s="13">
        <v>0</v>
      </c>
      <c r="Q92" s="13">
        <v>0</v>
      </c>
      <c r="R92" s="13">
        <v>0</v>
      </c>
      <c r="S92" s="13">
        <v>0</v>
      </c>
      <c r="T92" s="13">
        <v>0</v>
      </c>
      <c r="U92" s="13">
        <v>0</v>
      </c>
      <c r="V92" s="13">
        <v>0</v>
      </c>
      <c r="W92" s="13">
        <v>0</v>
      </c>
      <c r="X92" s="13">
        <v>0</v>
      </c>
      <c r="Y92" s="13">
        <v>0</v>
      </c>
      <c r="Z92" s="13">
        <v>0</v>
      </c>
    </row>
    <row r="93" spans="1:26">
      <c r="A93" s="17">
        <v>11</v>
      </c>
      <c r="B93" s="17" t="s">
        <v>125</v>
      </c>
      <c r="C93" s="17" t="s">
        <v>298</v>
      </c>
      <c r="D93" s="25">
        <f t="shared" si="10"/>
        <v>8</v>
      </c>
      <c r="E93" s="13">
        <v>1</v>
      </c>
      <c r="F93" s="13">
        <v>0</v>
      </c>
      <c r="G93" s="13">
        <v>1</v>
      </c>
      <c r="H93" s="13">
        <v>0</v>
      </c>
      <c r="I93" s="13">
        <v>0</v>
      </c>
      <c r="J93" s="13">
        <v>0</v>
      </c>
      <c r="K93" s="13">
        <v>0</v>
      </c>
      <c r="L93" s="13">
        <v>0</v>
      </c>
      <c r="M93" s="13">
        <v>0</v>
      </c>
      <c r="N93" s="13">
        <v>0</v>
      </c>
      <c r="O93" s="13">
        <v>1</v>
      </c>
      <c r="P93" s="13">
        <v>0</v>
      </c>
      <c r="Q93" s="13">
        <v>0</v>
      </c>
      <c r="R93" s="13">
        <v>0</v>
      </c>
      <c r="S93" s="13">
        <v>3</v>
      </c>
      <c r="T93" s="13">
        <v>1</v>
      </c>
      <c r="U93" s="13">
        <v>1</v>
      </c>
      <c r="V93" s="13">
        <v>0</v>
      </c>
      <c r="W93" s="13">
        <v>0</v>
      </c>
      <c r="X93" s="13">
        <v>0</v>
      </c>
      <c r="Y93" s="13">
        <v>0</v>
      </c>
      <c r="Z93" s="13">
        <v>0</v>
      </c>
    </row>
    <row r="94" spans="1:26">
      <c r="A94" s="17">
        <v>12</v>
      </c>
      <c r="B94" s="17" t="s">
        <v>176</v>
      </c>
      <c r="C94" s="17" t="s">
        <v>300</v>
      </c>
      <c r="D94" s="25">
        <f t="shared" si="10"/>
        <v>23</v>
      </c>
      <c r="E94" s="13">
        <v>3</v>
      </c>
      <c r="F94" s="13">
        <v>0</v>
      </c>
      <c r="G94" s="13">
        <v>0</v>
      </c>
      <c r="H94" s="13">
        <v>4</v>
      </c>
      <c r="I94" s="13">
        <v>0</v>
      </c>
      <c r="J94" s="13">
        <v>0</v>
      </c>
      <c r="K94" s="13">
        <v>0</v>
      </c>
      <c r="L94" s="13">
        <v>2</v>
      </c>
      <c r="M94" s="13">
        <v>0</v>
      </c>
      <c r="N94" s="13">
        <v>6</v>
      </c>
      <c r="O94" s="13">
        <v>0</v>
      </c>
      <c r="P94" s="13">
        <v>0</v>
      </c>
      <c r="Q94" s="13">
        <v>0</v>
      </c>
      <c r="R94" s="13">
        <v>3</v>
      </c>
      <c r="S94" s="13">
        <v>3</v>
      </c>
      <c r="T94" s="13">
        <v>0</v>
      </c>
      <c r="U94" s="13">
        <v>1</v>
      </c>
      <c r="V94" s="13">
        <v>1</v>
      </c>
      <c r="W94" s="13">
        <v>0</v>
      </c>
      <c r="X94" s="13">
        <v>0</v>
      </c>
      <c r="Y94" s="13">
        <v>0</v>
      </c>
      <c r="Z94" s="13">
        <v>0</v>
      </c>
    </row>
    <row r="95" spans="1:26" ht="14.25" customHeight="1">
      <c r="A95" s="56" t="s">
        <v>481</v>
      </c>
      <c r="B95" s="57"/>
      <c r="C95" s="58"/>
      <c r="D95" s="25">
        <f>SUM(D83:D94)</f>
        <v>268</v>
      </c>
      <c r="E95" s="25">
        <f t="shared" ref="E95:Z95" si="11">SUM(E83:E94)</f>
        <v>15</v>
      </c>
      <c r="F95" s="25">
        <f t="shared" si="11"/>
        <v>11</v>
      </c>
      <c r="G95" s="25">
        <f t="shared" si="11"/>
        <v>14</v>
      </c>
      <c r="H95" s="25">
        <f t="shared" si="11"/>
        <v>18</v>
      </c>
      <c r="I95" s="25">
        <f t="shared" si="11"/>
        <v>13</v>
      </c>
      <c r="J95" s="25">
        <f t="shared" si="11"/>
        <v>21</v>
      </c>
      <c r="K95" s="25">
        <f t="shared" si="11"/>
        <v>20</v>
      </c>
      <c r="L95" s="25">
        <f t="shared" si="11"/>
        <v>32</v>
      </c>
      <c r="M95" s="25">
        <f t="shared" si="11"/>
        <v>6</v>
      </c>
      <c r="N95" s="25">
        <f t="shared" si="11"/>
        <v>15</v>
      </c>
      <c r="O95" s="25">
        <f t="shared" si="11"/>
        <v>14</v>
      </c>
      <c r="P95" s="25">
        <f t="shared" si="11"/>
        <v>4</v>
      </c>
      <c r="Q95" s="25">
        <f t="shared" si="11"/>
        <v>6</v>
      </c>
      <c r="R95" s="25">
        <f t="shared" si="11"/>
        <v>11</v>
      </c>
      <c r="S95" s="25">
        <f t="shared" si="11"/>
        <v>19</v>
      </c>
      <c r="T95" s="25">
        <f t="shared" si="11"/>
        <v>14</v>
      </c>
      <c r="U95" s="25">
        <f t="shared" si="11"/>
        <v>18</v>
      </c>
      <c r="V95" s="25">
        <f t="shared" si="11"/>
        <v>15</v>
      </c>
      <c r="W95" s="25">
        <f t="shared" si="11"/>
        <v>0</v>
      </c>
      <c r="X95" s="25">
        <f t="shared" si="11"/>
        <v>1</v>
      </c>
      <c r="Y95" s="25">
        <f t="shared" si="11"/>
        <v>1</v>
      </c>
      <c r="Z95" s="25">
        <f t="shared" si="11"/>
        <v>0</v>
      </c>
    </row>
    <row r="96" spans="1:26">
      <c r="A96" s="59" t="s">
        <v>111</v>
      </c>
      <c r="B96" s="59"/>
      <c r="C96" s="59"/>
      <c r="D96" s="25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19"/>
      <c r="X96" s="19"/>
      <c r="Y96" s="19"/>
      <c r="Z96" s="19"/>
    </row>
    <row r="97" spans="1:26">
      <c r="A97" s="17">
        <v>1</v>
      </c>
      <c r="B97" s="17" t="s">
        <v>8</v>
      </c>
      <c r="C97" s="17" t="s">
        <v>255</v>
      </c>
      <c r="D97" s="25">
        <f t="shared" ref="D97:D110" si="12">SUM(E97:Z97)</f>
        <v>463</v>
      </c>
      <c r="E97" s="13">
        <v>9</v>
      </c>
      <c r="F97" s="13">
        <v>5</v>
      </c>
      <c r="G97" s="13">
        <v>5</v>
      </c>
      <c r="H97" s="13">
        <v>6</v>
      </c>
      <c r="I97" s="13">
        <v>6</v>
      </c>
      <c r="J97" s="13">
        <v>10</v>
      </c>
      <c r="K97" s="13">
        <v>8</v>
      </c>
      <c r="L97" s="13">
        <v>5</v>
      </c>
      <c r="M97" s="13">
        <v>14</v>
      </c>
      <c r="N97" s="13">
        <v>5</v>
      </c>
      <c r="O97" s="13">
        <v>12</v>
      </c>
      <c r="P97" s="13">
        <v>15</v>
      </c>
      <c r="Q97" s="13">
        <v>13</v>
      </c>
      <c r="R97" s="13">
        <v>314</v>
      </c>
      <c r="S97" s="13">
        <v>7</v>
      </c>
      <c r="T97" s="13">
        <v>6</v>
      </c>
      <c r="U97" s="13">
        <v>6</v>
      </c>
      <c r="V97" s="13">
        <v>13</v>
      </c>
      <c r="W97" s="13">
        <v>1</v>
      </c>
      <c r="X97" s="13">
        <v>0</v>
      </c>
      <c r="Y97" s="13">
        <v>2</v>
      </c>
      <c r="Z97" s="13">
        <v>1</v>
      </c>
    </row>
    <row r="98" spans="1:26">
      <c r="A98" s="17">
        <v>2</v>
      </c>
      <c r="B98" s="17" t="s">
        <v>11</v>
      </c>
      <c r="C98" s="17" t="s">
        <v>256</v>
      </c>
      <c r="D98" s="25">
        <f t="shared" si="12"/>
        <v>37</v>
      </c>
      <c r="E98" s="13">
        <v>1</v>
      </c>
      <c r="F98" s="13">
        <v>1</v>
      </c>
      <c r="G98" s="13">
        <v>0</v>
      </c>
      <c r="H98" s="13">
        <v>1</v>
      </c>
      <c r="I98" s="13">
        <v>1</v>
      </c>
      <c r="J98" s="13">
        <v>2</v>
      </c>
      <c r="K98" s="13">
        <v>1</v>
      </c>
      <c r="L98" s="13">
        <v>1</v>
      </c>
      <c r="M98" s="13">
        <v>2</v>
      </c>
      <c r="N98" s="13">
        <v>1</v>
      </c>
      <c r="O98" s="13">
        <v>2</v>
      </c>
      <c r="P98" s="13">
        <v>5</v>
      </c>
      <c r="Q98" s="13">
        <v>3</v>
      </c>
      <c r="R98" s="13">
        <v>3</v>
      </c>
      <c r="S98" s="13">
        <v>2</v>
      </c>
      <c r="T98" s="13">
        <v>2</v>
      </c>
      <c r="U98" s="13">
        <v>1</v>
      </c>
      <c r="V98" s="13">
        <v>8</v>
      </c>
      <c r="W98" s="13">
        <v>0</v>
      </c>
      <c r="X98" s="13">
        <v>0</v>
      </c>
      <c r="Y98" s="13">
        <v>0</v>
      </c>
      <c r="Z98" s="13">
        <v>0</v>
      </c>
    </row>
    <row r="99" spans="1:26">
      <c r="A99" s="17">
        <v>5</v>
      </c>
      <c r="B99" s="17" t="s">
        <v>205</v>
      </c>
      <c r="C99" s="17" t="s">
        <v>259</v>
      </c>
      <c r="D99" s="25">
        <f>SUM(E99:Z99)</f>
        <v>5</v>
      </c>
      <c r="E99" s="13">
        <v>0</v>
      </c>
      <c r="F99" s="13">
        <v>0</v>
      </c>
      <c r="G99" s="13">
        <v>0</v>
      </c>
      <c r="H99" s="13">
        <v>0</v>
      </c>
      <c r="I99" s="13">
        <v>0</v>
      </c>
      <c r="J99" s="13">
        <v>0</v>
      </c>
      <c r="K99" s="13">
        <v>0</v>
      </c>
      <c r="L99" s="13">
        <v>0</v>
      </c>
      <c r="M99" s="13">
        <v>2</v>
      </c>
      <c r="N99" s="13">
        <v>1</v>
      </c>
      <c r="O99" s="13">
        <v>1</v>
      </c>
      <c r="P99" s="13">
        <v>0</v>
      </c>
      <c r="Q99" s="13">
        <v>0</v>
      </c>
      <c r="R99" s="13">
        <v>0</v>
      </c>
      <c r="S99" s="13">
        <v>0</v>
      </c>
      <c r="T99" s="13">
        <v>1</v>
      </c>
      <c r="U99" s="13">
        <v>0</v>
      </c>
      <c r="V99" s="13">
        <v>0</v>
      </c>
      <c r="W99" s="13">
        <v>0</v>
      </c>
      <c r="X99" s="13">
        <v>0</v>
      </c>
      <c r="Y99" s="13">
        <v>0</v>
      </c>
      <c r="Z99" s="13">
        <v>0</v>
      </c>
    </row>
    <row r="100" spans="1:26">
      <c r="A100" s="17">
        <v>3</v>
      </c>
      <c r="B100" s="17" t="s">
        <v>257</v>
      </c>
      <c r="C100" s="17" t="s">
        <v>199</v>
      </c>
      <c r="D100" s="25">
        <f t="shared" si="12"/>
        <v>77</v>
      </c>
      <c r="E100" s="13">
        <v>0</v>
      </c>
      <c r="F100" s="13">
        <v>4</v>
      </c>
      <c r="G100" s="13">
        <v>4</v>
      </c>
      <c r="H100" s="13">
        <v>2</v>
      </c>
      <c r="I100" s="13">
        <v>3</v>
      </c>
      <c r="J100" s="13">
        <v>4</v>
      </c>
      <c r="K100" s="13">
        <v>8</v>
      </c>
      <c r="L100" s="13">
        <v>1</v>
      </c>
      <c r="M100" s="13">
        <v>0</v>
      </c>
      <c r="N100" s="13">
        <v>1</v>
      </c>
      <c r="O100" s="13">
        <v>2</v>
      </c>
      <c r="P100" s="13">
        <v>3</v>
      </c>
      <c r="Q100" s="13">
        <v>2</v>
      </c>
      <c r="R100" s="13">
        <v>0</v>
      </c>
      <c r="S100" s="13">
        <v>1</v>
      </c>
      <c r="T100" s="13">
        <v>2</v>
      </c>
      <c r="U100" s="13">
        <v>4</v>
      </c>
      <c r="V100" s="13">
        <v>36</v>
      </c>
      <c r="W100" s="13">
        <v>0</v>
      </c>
      <c r="X100" s="13">
        <v>0</v>
      </c>
      <c r="Y100" s="13">
        <v>0</v>
      </c>
      <c r="Z100" s="13">
        <v>0</v>
      </c>
    </row>
    <row r="101" spans="1:26">
      <c r="A101" s="17">
        <v>6</v>
      </c>
      <c r="B101" s="17" t="s">
        <v>49</v>
      </c>
      <c r="C101" s="17" t="s">
        <v>260</v>
      </c>
      <c r="D101" s="25">
        <f>SUM(E101:Z101)</f>
        <v>25</v>
      </c>
      <c r="E101" s="13">
        <v>0</v>
      </c>
      <c r="F101" s="13">
        <v>0</v>
      </c>
      <c r="G101" s="13">
        <v>0</v>
      </c>
      <c r="H101" s="13">
        <v>1</v>
      </c>
      <c r="I101" s="13">
        <v>0</v>
      </c>
      <c r="J101" s="13">
        <v>0</v>
      </c>
      <c r="K101" s="13">
        <v>0</v>
      </c>
      <c r="L101" s="13">
        <v>0</v>
      </c>
      <c r="M101" s="13">
        <v>0</v>
      </c>
      <c r="N101" s="13">
        <v>0</v>
      </c>
      <c r="O101" s="13">
        <v>0</v>
      </c>
      <c r="P101" s="13">
        <v>21</v>
      </c>
      <c r="Q101" s="13">
        <v>1</v>
      </c>
      <c r="R101" s="13">
        <v>1</v>
      </c>
      <c r="S101" s="13">
        <v>0</v>
      </c>
      <c r="T101" s="13">
        <v>0</v>
      </c>
      <c r="U101" s="13">
        <v>1</v>
      </c>
      <c r="V101" s="13">
        <v>0</v>
      </c>
      <c r="W101" s="13">
        <v>0</v>
      </c>
      <c r="X101" s="13">
        <v>0</v>
      </c>
      <c r="Y101" s="13">
        <v>0</v>
      </c>
      <c r="Z101" s="13">
        <v>0</v>
      </c>
    </row>
    <row r="102" spans="1:26">
      <c r="A102" s="17">
        <v>4</v>
      </c>
      <c r="B102" s="17" t="s">
        <v>166</v>
      </c>
      <c r="C102" s="17" t="s">
        <v>258</v>
      </c>
      <c r="D102" s="25">
        <f t="shared" si="12"/>
        <v>41</v>
      </c>
      <c r="E102" s="13">
        <v>2</v>
      </c>
      <c r="F102" s="13">
        <v>0</v>
      </c>
      <c r="G102" s="13">
        <v>0</v>
      </c>
      <c r="H102" s="13">
        <v>0</v>
      </c>
      <c r="I102" s="13">
        <v>0</v>
      </c>
      <c r="J102" s="13">
        <v>1</v>
      </c>
      <c r="K102" s="13">
        <v>0</v>
      </c>
      <c r="L102" s="13">
        <v>1</v>
      </c>
      <c r="M102" s="13">
        <v>0</v>
      </c>
      <c r="N102" s="13">
        <v>0</v>
      </c>
      <c r="O102" s="13">
        <v>0</v>
      </c>
      <c r="P102" s="13">
        <v>1</v>
      </c>
      <c r="Q102" s="13">
        <v>0</v>
      </c>
      <c r="R102" s="13">
        <v>0</v>
      </c>
      <c r="S102" s="13">
        <v>3</v>
      </c>
      <c r="T102" s="13">
        <v>3</v>
      </c>
      <c r="U102" s="13">
        <v>6</v>
      </c>
      <c r="V102" s="13">
        <v>23</v>
      </c>
      <c r="W102" s="13">
        <v>0</v>
      </c>
      <c r="X102" s="13">
        <v>0</v>
      </c>
      <c r="Y102" s="13">
        <v>1</v>
      </c>
      <c r="Z102" s="13">
        <v>0</v>
      </c>
    </row>
    <row r="103" spans="1:26">
      <c r="A103" s="17">
        <v>7</v>
      </c>
      <c r="B103" s="17" t="s">
        <v>44</v>
      </c>
      <c r="C103" s="17" t="s">
        <v>261</v>
      </c>
      <c r="D103" s="25">
        <f t="shared" si="12"/>
        <v>22</v>
      </c>
      <c r="E103" s="13">
        <v>4</v>
      </c>
      <c r="F103" s="13">
        <v>1</v>
      </c>
      <c r="G103" s="13">
        <v>2</v>
      </c>
      <c r="H103" s="13">
        <v>0</v>
      </c>
      <c r="I103" s="13">
        <v>6</v>
      </c>
      <c r="J103" s="13">
        <v>0</v>
      </c>
      <c r="K103" s="13">
        <v>7</v>
      </c>
      <c r="L103" s="13">
        <v>0</v>
      </c>
      <c r="M103" s="13">
        <v>0</v>
      </c>
      <c r="N103" s="13">
        <v>0</v>
      </c>
      <c r="O103" s="13">
        <v>1</v>
      </c>
      <c r="P103" s="13">
        <v>0</v>
      </c>
      <c r="Q103" s="13">
        <v>0</v>
      </c>
      <c r="R103" s="13">
        <v>0</v>
      </c>
      <c r="S103" s="13">
        <v>0</v>
      </c>
      <c r="T103" s="13">
        <v>1</v>
      </c>
      <c r="U103" s="13">
        <v>0</v>
      </c>
      <c r="V103" s="13">
        <v>0</v>
      </c>
      <c r="W103" s="13">
        <v>0</v>
      </c>
      <c r="X103" s="13">
        <v>0</v>
      </c>
      <c r="Y103" s="13">
        <v>0</v>
      </c>
      <c r="Z103" s="13">
        <v>0</v>
      </c>
    </row>
    <row r="104" spans="1:26">
      <c r="A104" s="17">
        <v>8</v>
      </c>
      <c r="B104" s="17" t="s">
        <v>107</v>
      </c>
      <c r="C104" s="17" t="s">
        <v>262</v>
      </c>
      <c r="D104" s="25">
        <f t="shared" si="12"/>
        <v>45</v>
      </c>
      <c r="E104" s="13">
        <v>2</v>
      </c>
      <c r="F104" s="13">
        <v>0</v>
      </c>
      <c r="G104" s="13">
        <v>1</v>
      </c>
      <c r="H104" s="13">
        <v>1</v>
      </c>
      <c r="I104" s="13">
        <v>0</v>
      </c>
      <c r="J104" s="13">
        <v>0</v>
      </c>
      <c r="K104" s="13">
        <v>3</v>
      </c>
      <c r="L104" s="13">
        <v>1</v>
      </c>
      <c r="M104" s="13">
        <v>1</v>
      </c>
      <c r="N104" s="13">
        <v>0</v>
      </c>
      <c r="O104" s="13">
        <v>1</v>
      </c>
      <c r="P104" s="13">
        <v>0</v>
      </c>
      <c r="Q104" s="13">
        <v>1</v>
      </c>
      <c r="R104" s="13">
        <v>1</v>
      </c>
      <c r="S104" s="13">
        <v>2</v>
      </c>
      <c r="T104" s="13">
        <v>4</v>
      </c>
      <c r="U104" s="13">
        <v>0</v>
      </c>
      <c r="V104" s="13">
        <v>27</v>
      </c>
      <c r="W104" s="13">
        <v>0</v>
      </c>
      <c r="X104" s="13">
        <v>0</v>
      </c>
      <c r="Y104" s="13">
        <v>0</v>
      </c>
      <c r="Z104" s="13">
        <v>0</v>
      </c>
    </row>
    <row r="105" spans="1:26">
      <c r="A105" s="17">
        <v>9</v>
      </c>
      <c r="B105" s="17" t="s">
        <v>58</v>
      </c>
      <c r="C105" s="17" t="s">
        <v>263</v>
      </c>
      <c r="D105" s="25">
        <f t="shared" si="12"/>
        <v>38</v>
      </c>
      <c r="E105" s="13">
        <v>5</v>
      </c>
      <c r="F105" s="13">
        <v>0</v>
      </c>
      <c r="G105" s="13">
        <v>0</v>
      </c>
      <c r="H105" s="13">
        <v>0</v>
      </c>
      <c r="I105" s="13">
        <v>0</v>
      </c>
      <c r="J105" s="13">
        <v>0</v>
      </c>
      <c r="K105" s="13">
        <v>1</v>
      </c>
      <c r="L105" s="13">
        <v>2</v>
      </c>
      <c r="M105" s="13">
        <v>0</v>
      </c>
      <c r="N105" s="13">
        <v>0</v>
      </c>
      <c r="O105" s="13">
        <v>1</v>
      </c>
      <c r="P105" s="13">
        <v>0</v>
      </c>
      <c r="Q105" s="13">
        <v>0</v>
      </c>
      <c r="R105" s="13">
        <v>0</v>
      </c>
      <c r="S105" s="13">
        <v>8</v>
      </c>
      <c r="T105" s="13">
        <v>9</v>
      </c>
      <c r="U105" s="13">
        <v>7</v>
      </c>
      <c r="V105" s="13">
        <v>5</v>
      </c>
      <c r="W105" s="13">
        <v>0</v>
      </c>
      <c r="X105" s="13">
        <v>0</v>
      </c>
      <c r="Y105" s="13">
        <v>0</v>
      </c>
      <c r="Z105" s="13">
        <v>0</v>
      </c>
    </row>
    <row r="106" spans="1:26">
      <c r="A106" s="17">
        <v>10</v>
      </c>
      <c r="B106" s="17" t="s">
        <v>143</v>
      </c>
      <c r="C106" s="17" t="s">
        <v>264</v>
      </c>
      <c r="D106" s="25">
        <f t="shared" si="12"/>
        <v>8</v>
      </c>
      <c r="E106" s="13">
        <v>0</v>
      </c>
      <c r="F106" s="13">
        <v>0</v>
      </c>
      <c r="G106" s="13">
        <v>2</v>
      </c>
      <c r="H106" s="13">
        <v>1</v>
      </c>
      <c r="I106" s="13">
        <v>1</v>
      </c>
      <c r="J106" s="13">
        <v>1</v>
      </c>
      <c r="K106" s="13">
        <v>1</v>
      </c>
      <c r="L106" s="13">
        <v>0</v>
      </c>
      <c r="M106" s="13">
        <v>0</v>
      </c>
      <c r="N106" s="13">
        <v>0</v>
      </c>
      <c r="O106" s="13">
        <v>0</v>
      </c>
      <c r="P106" s="13">
        <v>1</v>
      </c>
      <c r="Q106" s="13">
        <v>0</v>
      </c>
      <c r="R106" s="13">
        <v>0</v>
      </c>
      <c r="S106" s="13">
        <v>0</v>
      </c>
      <c r="T106" s="13">
        <v>0</v>
      </c>
      <c r="U106" s="13">
        <v>0</v>
      </c>
      <c r="V106" s="13">
        <v>0</v>
      </c>
      <c r="W106" s="13">
        <v>0</v>
      </c>
      <c r="X106" s="13">
        <v>1</v>
      </c>
      <c r="Y106" s="13">
        <v>0</v>
      </c>
      <c r="Z106" s="13">
        <v>0</v>
      </c>
    </row>
    <row r="107" spans="1:26">
      <c r="A107" s="17">
        <v>11</v>
      </c>
      <c r="B107" s="17" t="s">
        <v>107</v>
      </c>
      <c r="C107" s="17" t="s">
        <v>266</v>
      </c>
      <c r="D107" s="25">
        <f t="shared" si="12"/>
        <v>41</v>
      </c>
      <c r="E107" s="13">
        <v>1</v>
      </c>
      <c r="F107" s="13">
        <v>1</v>
      </c>
      <c r="G107" s="13">
        <v>1</v>
      </c>
      <c r="H107" s="13">
        <v>1</v>
      </c>
      <c r="I107" s="13">
        <v>1</v>
      </c>
      <c r="J107" s="13">
        <v>0</v>
      </c>
      <c r="K107" s="13">
        <v>1</v>
      </c>
      <c r="L107" s="13">
        <v>6</v>
      </c>
      <c r="M107" s="13">
        <v>1</v>
      </c>
      <c r="N107" s="13">
        <v>6</v>
      </c>
      <c r="O107" s="13">
        <v>0</v>
      </c>
      <c r="P107" s="13">
        <v>1</v>
      </c>
      <c r="Q107" s="13">
        <v>1</v>
      </c>
      <c r="R107" s="13">
        <v>1</v>
      </c>
      <c r="S107" s="13">
        <v>2</v>
      </c>
      <c r="T107" s="13">
        <v>5</v>
      </c>
      <c r="U107" s="13">
        <v>1</v>
      </c>
      <c r="V107" s="13">
        <v>1</v>
      </c>
      <c r="W107" s="13">
        <v>0</v>
      </c>
      <c r="X107" s="13">
        <v>0</v>
      </c>
      <c r="Y107" s="13">
        <v>3</v>
      </c>
      <c r="Z107" s="13">
        <v>7</v>
      </c>
    </row>
    <row r="108" spans="1:26">
      <c r="A108" s="17">
        <v>12</v>
      </c>
      <c r="B108" s="17" t="s">
        <v>54</v>
      </c>
      <c r="C108" s="17" t="s">
        <v>267</v>
      </c>
      <c r="D108" s="25">
        <f t="shared" si="12"/>
        <v>6</v>
      </c>
      <c r="E108" s="13">
        <v>0</v>
      </c>
      <c r="F108" s="13">
        <v>0</v>
      </c>
      <c r="G108" s="13">
        <v>0</v>
      </c>
      <c r="H108" s="13">
        <v>0</v>
      </c>
      <c r="I108" s="13">
        <v>0</v>
      </c>
      <c r="J108" s="13">
        <v>0</v>
      </c>
      <c r="K108" s="13">
        <v>2</v>
      </c>
      <c r="L108" s="13">
        <v>0</v>
      </c>
      <c r="M108" s="13">
        <v>0</v>
      </c>
      <c r="N108" s="13">
        <v>0</v>
      </c>
      <c r="O108" s="13">
        <v>0</v>
      </c>
      <c r="P108" s="13">
        <v>0</v>
      </c>
      <c r="Q108" s="13">
        <v>0</v>
      </c>
      <c r="R108" s="13">
        <v>1</v>
      </c>
      <c r="S108" s="13">
        <v>1</v>
      </c>
      <c r="T108" s="13">
        <v>0</v>
      </c>
      <c r="U108" s="13">
        <v>0</v>
      </c>
      <c r="V108" s="13">
        <v>2</v>
      </c>
      <c r="W108" s="13">
        <v>0</v>
      </c>
      <c r="X108" s="13">
        <v>0</v>
      </c>
      <c r="Y108" s="13">
        <v>0</v>
      </c>
      <c r="Z108" s="13">
        <v>0</v>
      </c>
    </row>
    <row r="109" spans="1:26">
      <c r="A109" s="17">
        <v>13</v>
      </c>
      <c r="B109" s="17" t="s">
        <v>210</v>
      </c>
      <c r="C109" s="17" t="s">
        <v>268</v>
      </c>
      <c r="D109" s="25">
        <f t="shared" si="12"/>
        <v>18</v>
      </c>
      <c r="E109" s="13">
        <v>1</v>
      </c>
      <c r="F109" s="13">
        <v>2</v>
      </c>
      <c r="G109" s="13">
        <v>2</v>
      </c>
      <c r="H109" s="13">
        <v>1</v>
      </c>
      <c r="I109" s="13">
        <v>2</v>
      </c>
      <c r="J109" s="13">
        <v>1</v>
      </c>
      <c r="K109" s="13">
        <v>0</v>
      </c>
      <c r="L109" s="13">
        <v>1</v>
      </c>
      <c r="M109" s="13">
        <v>0</v>
      </c>
      <c r="N109" s="13">
        <v>0</v>
      </c>
      <c r="O109" s="13">
        <v>1</v>
      </c>
      <c r="P109" s="13">
        <v>0</v>
      </c>
      <c r="Q109" s="13">
        <v>1</v>
      </c>
      <c r="R109" s="13">
        <v>2</v>
      </c>
      <c r="S109" s="13">
        <v>2</v>
      </c>
      <c r="T109" s="13">
        <v>1</v>
      </c>
      <c r="U109" s="13">
        <v>0</v>
      </c>
      <c r="V109" s="13">
        <v>1</v>
      </c>
      <c r="W109" s="13">
        <v>0</v>
      </c>
      <c r="X109" s="13">
        <v>0</v>
      </c>
      <c r="Y109" s="13">
        <v>0</v>
      </c>
      <c r="Z109" s="13">
        <v>0</v>
      </c>
    </row>
    <row r="110" spans="1:26">
      <c r="A110" s="17">
        <v>14</v>
      </c>
      <c r="B110" s="17" t="s">
        <v>245</v>
      </c>
      <c r="C110" s="17" t="s">
        <v>269</v>
      </c>
      <c r="D110" s="25">
        <f t="shared" si="12"/>
        <v>21</v>
      </c>
      <c r="E110" s="13">
        <v>2</v>
      </c>
      <c r="F110" s="13">
        <v>0</v>
      </c>
      <c r="G110" s="13">
        <v>1</v>
      </c>
      <c r="H110" s="13">
        <v>1</v>
      </c>
      <c r="I110" s="13">
        <v>1</v>
      </c>
      <c r="J110" s="13">
        <v>2</v>
      </c>
      <c r="K110" s="13">
        <v>2</v>
      </c>
      <c r="L110" s="13">
        <v>2</v>
      </c>
      <c r="M110" s="13">
        <v>0</v>
      </c>
      <c r="N110" s="13">
        <v>3</v>
      </c>
      <c r="O110" s="13">
        <v>2</v>
      </c>
      <c r="P110" s="13">
        <v>1</v>
      </c>
      <c r="Q110" s="13">
        <v>0</v>
      </c>
      <c r="R110" s="13">
        <v>0</v>
      </c>
      <c r="S110" s="13">
        <v>2</v>
      </c>
      <c r="T110" s="13">
        <v>1</v>
      </c>
      <c r="U110" s="13">
        <v>0</v>
      </c>
      <c r="V110" s="13">
        <v>0</v>
      </c>
      <c r="W110" s="13">
        <v>0</v>
      </c>
      <c r="X110" s="13">
        <v>0</v>
      </c>
      <c r="Y110" s="13">
        <v>1</v>
      </c>
      <c r="Z110" s="13">
        <v>0</v>
      </c>
    </row>
    <row r="111" spans="1:26" ht="14.25" customHeight="1">
      <c r="A111" s="56" t="s">
        <v>481</v>
      </c>
      <c r="B111" s="57"/>
      <c r="C111" s="58"/>
      <c r="D111" s="25">
        <f>SUM(D97:D110)</f>
        <v>847</v>
      </c>
      <c r="E111" s="25">
        <f t="shared" ref="E111:Z111" si="13">SUM(E97:E110)</f>
        <v>27</v>
      </c>
      <c r="F111" s="25">
        <f t="shared" si="13"/>
        <v>14</v>
      </c>
      <c r="G111" s="25">
        <f t="shared" si="13"/>
        <v>18</v>
      </c>
      <c r="H111" s="25">
        <f t="shared" si="13"/>
        <v>15</v>
      </c>
      <c r="I111" s="25">
        <f t="shared" si="13"/>
        <v>21</v>
      </c>
      <c r="J111" s="25">
        <f t="shared" si="13"/>
        <v>21</v>
      </c>
      <c r="K111" s="25">
        <f t="shared" si="13"/>
        <v>34</v>
      </c>
      <c r="L111" s="25">
        <f t="shared" si="13"/>
        <v>20</v>
      </c>
      <c r="M111" s="25">
        <f t="shared" si="13"/>
        <v>20</v>
      </c>
      <c r="N111" s="25">
        <f t="shared" si="13"/>
        <v>17</v>
      </c>
      <c r="O111" s="25">
        <f t="shared" si="13"/>
        <v>23</v>
      </c>
      <c r="P111" s="25">
        <f t="shared" si="13"/>
        <v>48</v>
      </c>
      <c r="Q111" s="25">
        <f t="shared" si="13"/>
        <v>22</v>
      </c>
      <c r="R111" s="25">
        <f t="shared" si="13"/>
        <v>323</v>
      </c>
      <c r="S111" s="25">
        <f t="shared" si="13"/>
        <v>30</v>
      </c>
      <c r="T111" s="25">
        <f t="shared" si="13"/>
        <v>35</v>
      </c>
      <c r="U111" s="25">
        <f t="shared" si="13"/>
        <v>26</v>
      </c>
      <c r="V111" s="25">
        <f t="shared" si="13"/>
        <v>116</v>
      </c>
      <c r="W111" s="25">
        <f t="shared" si="13"/>
        <v>1</v>
      </c>
      <c r="X111" s="25">
        <f t="shared" si="13"/>
        <v>1</v>
      </c>
      <c r="Y111" s="25">
        <f t="shared" si="13"/>
        <v>7</v>
      </c>
      <c r="Z111" s="25">
        <f t="shared" si="13"/>
        <v>8</v>
      </c>
    </row>
  </sheetData>
  <customSheetViews>
    <customSheetView guid="{B80AE07F-2217-41C5-9FF8-F1FC4BB6EB04}">
      <pane xSplit="3" ySplit="1" topLeftCell="L22" activePane="bottomRight" state="frozen"/>
      <selection pane="bottomRight" activeCell="Q68" sqref="Q68"/>
      <pageMargins left="0.25" right="0.25" top="0.75" bottom="0.75" header="0.3" footer="0.3"/>
      <pageSetup paperSize="8" orientation="landscape" r:id="rId1"/>
    </customSheetView>
    <customSheetView guid="{25B74D73-690C-47BC-9B0C-71B124862EC5}">
      <pane xSplit="3" ySplit="1" topLeftCell="D77" activePane="bottomRight" state="frozen"/>
      <selection pane="bottomRight" activeCell="B121" sqref="B121"/>
      <pageMargins left="0.7" right="0.7" top="0.75" bottom="0.75" header="0.3" footer="0.3"/>
      <pageSetup paperSize="9" orientation="portrait" r:id="rId2"/>
    </customSheetView>
    <customSheetView guid="{D152CC3C-2B46-4FA1-93F7-2DFFB7CAABFE}">
      <pane xSplit="3" ySplit="1" topLeftCell="D2" activePane="bottomRight" state="frozen"/>
      <selection pane="bottomRight" activeCell="D112" sqref="D112:Z112"/>
      <pageMargins left="0.7" right="0.7" top="0.75" bottom="0.75" header="0.3" footer="0.3"/>
      <pageSetup paperSize="9" orientation="portrait" r:id="rId3"/>
    </customSheetView>
  </customSheetViews>
  <mergeCells count="15">
    <mergeCell ref="A1:C1"/>
    <mergeCell ref="A95:C95"/>
    <mergeCell ref="A111:C111"/>
    <mergeCell ref="A96:C96"/>
    <mergeCell ref="A2:C2"/>
    <mergeCell ref="A50:C50"/>
    <mergeCell ref="A66:C66"/>
    <mergeCell ref="A82:C82"/>
    <mergeCell ref="A34:C34"/>
    <mergeCell ref="A18:C18"/>
    <mergeCell ref="A17:C17"/>
    <mergeCell ref="A33:C33"/>
    <mergeCell ref="A49:C49"/>
    <mergeCell ref="A65:C65"/>
    <mergeCell ref="A81:C81"/>
  </mergeCells>
  <pageMargins left="0.23622047244094491" right="0.23622047244094491" top="0.74803149606299213" bottom="0.74803149606299213" header="0.31496062992125984" footer="0.31496062992125984"/>
  <pageSetup paperSize="8" scale="64" orientation="portrait" r:id="rId4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111"/>
  <sheetViews>
    <sheetView workbookViewId="0">
      <pane xSplit="3" ySplit="1" topLeftCell="D23" activePane="bottomRight" state="frozen"/>
      <selection pane="topRight" activeCell="D1" sqref="D1"/>
      <selection pane="bottomLeft" activeCell="A2" sqref="A2"/>
      <selection pane="bottomRight" activeCell="A50" sqref="A50:C50"/>
    </sheetView>
  </sheetViews>
  <sheetFormatPr defaultRowHeight="12.75"/>
  <cols>
    <col min="1" max="1" width="4.25" style="22" customWidth="1"/>
    <col min="2" max="2" width="12.375" style="22" customWidth="1"/>
    <col min="3" max="3" width="23" style="22" customWidth="1"/>
    <col min="4" max="4" width="6.625" style="24" bestFit="1" customWidth="1"/>
    <col min="5" max="11" width="6.25" style="22" bestFit="1" customWidth="1"/>
    <col min="12" max="23" width="7.125" style="22" bestFit="1" customWidth="1"/>
    <col min="24" max="16384" width="9" style="22"/>
  </cols>
  <sheetData>
    <row r="1" spans="1:23">
      <c r="A1" s="54" t="s">
        <v>576</v>
      </c>
      <c r="B1" s="54"/>
      <c r="C1" s="55"/>
      <c r="D1" s="21" t="s">
        <v>525</v>
      </c>
      <c r="E1" s="13" t="s">
        <v>482</v>
      </c>
      <c r="F1" s="13" t="s">
        <v>483</v>
      </c>
      <c r="G1" s="13" t="s">
        <v>526</v>
      </c>
      <c r="H1" s="14" t="s">
        <v>527</v>
      </c>
      <c r="I1" s="14" t="s">
        <v>528</v>
      </c>
      <c r="J1" s="14" t="s">
        <v>529</v>
      </c>
      <c r="K1" s="14" t="s">
        <v>530</v>
      </c>
      <c r="L1" s="14" t="s">
        <v>531</v>
      </c>
      <c r="M1" s="14" t="s">
        <v>532</v>
      </c>
      <c r="N1" s="14" t="s">
        <v>533</v>
      </c>
      <c r="O1" s="14" t="s">
        <v>534</v>
      </c>
      <c r="P1" s="14" t="s">
        <v>535</v>
      </c>
      <c r="Q1" s="14" t="s">
        <v>487</v>
      </c>
      <c r="R1" s="14" t="s">
        <v>536</v>
      </c>
      <c r="S1" s="14" t="s">
        <v>537</v>
      </c>
      <c r="T1" s="14" t="s">
        <v>538</v>
      </c>
      <c r="U1" s="14" t="s">
        <v>539</v>
      </c>
      <c r="V1" s="14" t="s">
        <v>540</v>
      </c>
      <c r="W1" s="14" t="s">
        <v>541</v>
      </c>
    </row>
    <row r="2" spans="1:23">
      <c r="A2" s="59" t="s">
        <v>83</v>
      </c>
      <c r="B2" s="59"/>
      <c r="C2" s="60"/>
      <c r="D2" s="23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</row>
    <row r="3" spans="1:23">
      <c r="A3" s="17">
        <v>1</v>
      </c>
      <c r="B3" s="17" t="s">
        <v>12</v>
      </c>
      <c r="C3" s="18" t="s">
        <v>329</v>
      </c>
      <c r="D3" s="25">
        <f t="shared" ref="D3:D16" si="0">SUM(E3:W3)</f>
        <v>353</v>
      </c>
      <c r="E3" s="13">
        <v>3</v>
      </c>
      <c r="F3" s="13">
        <v>9</v>
      </c>
      <c r="G3" s="13">
        <v>9</v>
      </c>
      <c r="H3" s="13">
        <v>9</v>
      </c>
      <c r="I3" s="13">
        <v>9</v>
      </c>
      <c r="J3" s="13">
        <v>11</v>
      </c>
      <c r="K3" s="13">
        <v>11</v>
      </c>
      <c r="L3" s="13">
        <v>6</v>
      </c>
      <c r="M3" s="13">
        <v>61</v>
      </c>
      <c r="N3" s="13">
        <v>25</v>
      </c>
      <c r="O3" s="13">
        <v>24</v>
      </c>
      <c r="P3" s="13">
        <v>38</v>
      </c>
      <c r="Q3" s="13">
        <v>54</v>
      </c>
      <c r="R3" s="13">
        <v>13</v>
      </c>
      <c r="S3" s="13">
        <v>11</v>
      </c>
      <c r="T3" s="13">
        <v>30</v>
      </c>
      <c r="U3" s="13">
        <v>15</v>
      </c>
      <c r="V3" s="13">
        <v>8</v>
      </c>
      <c r="W3" s="13">
        <v>7</v>
      </c>
    </row>
    <row r="4" spans="1:23">
      <c r="A4" s="17">
        <v>2</v>
      </c>
      <c r="B4" s="17" t="s">
        <v>86</v>
      </c>
      <c r="C4" s="18" t="s">
        <v>330</v>
      </c>
      <c r="D4" s="25">
        <f t="shared" si="0"/>
        <v>245</v>
      </c>
      <c r="E4" s="13">
        <v>18</v>
      </c>
      <c r="F4" s="13">
        <v>15</v>
      </c>
      <c r="G4" s="13">
        <v>8</v>
      </c>
      <c r="H4" s="13">
        <v>8</v>
      </c>
      <c r="I4" s="13">
        <v>37</v>
      </c>
      <c r="J4" s="13">
        <v>14</v>
      </c>
      <c r="K4" s="13">
        <v>17</v>
      </c>
      <c r="L4" s="13">
        <v>19</v>
      </c>
      <c r="M4" s="13">
        <v>30</v>
      </c>
      <c r="N4" s="13">
        <v>9</v>
      </c>
      <c r="O4" s="13">
        <v>11</v>
      </c>
      <c r="P4" s="13">
        <v>10</v>
      </c>
      <c r="Q4" s="13">
        <v>12</v>
      </c>
      <c r="R4" s="13">
        <v>9</v>
      </c>
      <c r="S4" s="13">
        <v>3</v>
      </c>
      <c r="T4" s="13">
        <v>2</v>
      </c>
      <c r="U4" s="13">
        <v>7</v>
      </c>
      <c r="V4" s="13">
        <v>11</v>
      </c>
      <c r="W4" s="13">
        <v>5</v>
      </c>
    </row>
    <row r="5" spans="1:23">
      <c r="A5" s="17">
        <v>3</v>
      </c>
      <c r="B5" s="17" t="s">
        <v>32</v>
      </c>
      <c r="C5" s="18" t="s">
        <v>331</v>
      </c>
      <c r="D5" s="25">
        <f t="shared" si="0"/>
        <v>441</v>
      </c>
      <c r="E5" s="13">
        <v>14</v>
      </c>
      <c r="F5" s="13">
        <v>18</v>
      </c>
      <c r="G5" s="13">
        <v>14</v>
      </c>
      <c r="H5" s="13">
        <v>14</v>
      </c>
      <c r="I5" s="13">
        <v>11</v>
      </c>
      <c r="J5" s="13">
        <v>35</v>
      </c>
      <c r="K5" s="13">
        <v>39</v>
      </c>
      <c r="L5" s="13">
        <v>8</v>
      </c>
      <c r="M5" s="13">
        <v>66</v>
      </c>
      <c r="N5" s="13">
        <v>33</v>
      </c>
      <c r="O5" s="13">
        <v>42</v>
      </c>
      <c r="P5" s="13">
        <v>26</v>
      </c>
      <c r="Q5" s="13">
        <v>42</v>
      </c>
      <c r="R5" s="13">
        <v>14</v>
      </c>
      <c r="S5" s="13">
        <v>22</v>
      </c>
      <c r="T5" s="13">
        <v>6</v>
      </c>
      <c r="U5" s="13">
        <v>12</v>
      </c>
      <c r="V5" s="13">
        <v>14</v>
      </c>
      <c r="W5" s="13">
        <v>11</v>
      </c>
    </row>
    <row r="6" spans="1:23">
      <c r="A6" s="17">
        <v>4</v>
      </c>
      <c r="B6" s="17" t="s">
        <v>332</v>
      </c>
      <c r="C6" s="18" t="s">
        <v>333</v>
      </c>
      <c r="D6" s="25">
        <f t="shared" si="0"/>
        <v>114</v>
      </c>
      <c r="E6" s="13">
        <v>3</v>
      </c>
      <c r="F6" s="13">
        <v>1</v>
      </c>
      <c r="G6" s="13">
        <v>3</v>
      </c>
      <c r="H6" s="13">
        <v>14</v>
      </c>
      <c r="I6" s="13">
        <v>12</v>
      </c>
      <c r="J6" s="13">
        <v>11</v>
      </c>
      <c r="K6" s="13">
        <v>3</v>
      </c>
      <c r="L6" s="13">
        <v>6</v>
      </c>
      <c r="M6" s="13">
        <v>13</v>
      </c>
      <c r="N6" s="13">
        <v>2</v>
      </c>
      <c r="O6" s="13">
        <v>3</v>
      </c>
      <c r="P6" s="13">
        <v>3</v>
      </c>
      <c r="Q6" s="13">
        <v>21</v>
      </c>
      <c r="R6" s="13">
        <v>5</v>
      </c>
      <c r="S6" s="13">
        <v>2</v>
      </c>
      <c r="T6" s="13">
        <v>0</v>
      </c>
      <c r="U6" s="13">
        <v>3</v>
      </c>
      <c r="V6" s="13">
        <v>5</v>
      </c>
      <c r="W6" s="13">
        <v>4</v>
      </c>
    </row>
    <row r="7" spans="1:23">
      <c r="A7" s="17">
        <v>5</v>
      </c>
      <c r="B7" s="17" t="s">
        <v>334</v>
      </c>
      <c r="C7" s="18" t="s">
        <v>335</v>
      </c>
      <c r="D7" s="25">
        <f t="shared" si="0"/>
        <v>5</v>
      </c>
      <c r="E7" s="13">
        <v>0</v>
      </c>
      <c r="F7" s="13">
        <v>0</v>
      </c>
      <c r="G7" s="13">
        <v>0</v>
      </c>
      <c r="H7" s="13">
        <v>0</v>
      </c>
      <c r="I7" s="13">
        <v>0</v>
      </c>
      <c r="J7" s="13">
        <v>0</v>
      </c>
      <c r="K7" s="13">
        <v>0</v>
      </c>
      <c r="L7" s="13">
        <v>0</v>
      </c>
      <c r="M7" s="13">
        <v>3</v>
      </c>
      <c r="N7" s="13">
        <v>0</v>
      </c>
      <c r="O7" s="13">
        <v>0</v>
      </c>
      <c r="P7" s="13">
        <v>0</v>
      </c>
      <c r="Q7" s="13">
        <v>1</v>
      </c>
      <c r="R7" s="13">
        <v>1</v>
      </c>
      <c r="S7" s="13">
        <v>0</v>
      </c>
      <c r="T7" s="13">
        <v>0</v>
      </c>
      <c r="U7" s="13">
        <v>0</v>
      </c>
      <c r="V7" s="13">
        <v>0</v>
      </c>
      <c r="W7" s="13">
        <v>0</v>
      </c>
    </row>
    <row r="8" spans="1:23">
      <c r="A8" s="17">
        <v>6</v>
      </c>
      <c r="B8" s="17" t="s">
        <v>38</v>
      </c>
      <c r="C8" s="18" t="s">
        <v>98</v>
      </c>
      <c r="D8" s="25">
        <f t="shared" si="0"/>
        <v>360</v>
      </c>
      <c r="E8" s="13">
        <v>2</v>
      </c>
      <c r="F8" s="13">
        <v>5</v>
      </c>
      <c r="G8" s="13">
        <v>1</v>
      </c>
      <c r="H8" s="13">
        <v>1</v>
      </c>
      <c r="I8" s="13">
        <v>5</v>
      </c>
      <c r="J8" s="13">
        <v>6</v>
      </c>
      <c r="K8" s="13">
        <v>9</v>
      </c>
      <c r="L8" s="13">
        <v>0</v>
      </c>
      <c r="M8" s="13">
        <v>19</v>
      </c>
      <c r="N8" s="13">
        <v>14</v>
      </c>
      <c r="O8" s="13">
        <v>15</v>
      </c>
      <c r="P8" s="13">
        <v>5</v>
      </c>
      <c r="Q8" s="13">
        <v>20</v>
      </c>
      <c r="R8" s="13">
        <v>6</v>
      </c>
      <c r="S8" s="13">
        <v>11</v>
      </c>
      <c r="T8" s="13">
        <v>7</v>
      </c>
      <c r="U8" s="13">
        <v>75</v>
      </c>
      <c r="V8" s="13">
        <v>58</v>
      </c>
      <c r="W8" s="13">
        <v>101</v>
      </c>
    </row>
    <row r="9" spans="1:23">
      <c r="A9" s="17">
        <v>7</v>
      </c>
      <c r="B9" s="17" t="s">
        <v>96</v>
      </c>
      <c r="C9" s="18" t="s">
        <v>336</v>
      </c>
      <c r="D9" s="25">
        <f t="shared" si="0"/>
        <v>7</v>
      </c>
      <c r="E9" s="13">
        <v>0</v>
      </c>
      <c r="F9" s="13">
        <v>0</v>
      </c>
      <c r="G9" s="13">
        <v>0</v>
      </c>
      <c r="H9" s="13">
        <v>0</v>
      </c>
      <c r="I9" s="13">
        <v>1</v>
      </c>
      <c r="J9" s="13">
        <v>0</v>
      </c>
      <c r="K9" s="13">
        <v>0</v>
      </c>
      <c r="L9" s="13">
        <v>4</v>
      </c>
      <c r="M9" s="13">
        <v>0</v>
      </c>
      <c r="N9" s="13">
        <v>0</v>
      </c>
      <c r="O9" s="13">
        <v>0</v>
      </c>
      <c r="P9" s="13">
        <v>0</v>
      </c>
      <c r="Q9" s="13">
        <v>0</v>
      </c>
      <c r="R9" s="13">
        <v>1</v>
      </c>
      <c r="S9" s="13">
        <v>0</v>
      </c>
      <c r="T9" s="13">
        <v>1</v>
      </c>
      <c r="U9" s="13">
        <v>0</v>
      </c>
      <c r="V9" s="13">
        <v>0</v>
      </c>
      <c r="W9" s="13">
        <v>0</v>
      </c>
    </row>
    <row r="10" spans="1:23">
      <c r="A10" s="17">
        <v>8</v>
      </c>
      <c r="B10" s="17" t="s">
        <v>116</v>
      </c>
      <c r="C10" s="18" t="s">
        <v>337</v>
      </c>
      <c r="D10" s="25">
        <f t="shared" si="0"/>
        <v>11</v>
      </c>
      <c r="E10" s="13">
        <v>0</v>
      </c>
      <c r="F10" s="13">
        <v>3</v>
      </c>
      <c r="G10" s="13">
        <v>0</v>
      </c>
      <c r="H10" s="13">
        <v>0</v>
      </c>
      <c r="I10" s="13">
        <v>0</v>
      </c>
      <c r="J10" s="13">
        <v>1</v>
      </c>
      <c r="K10" s="13">
        <v>0</v>
      </c>
      <c r="L10" s="13">
        <v>0</v>
      </c>
      <c r="M10" s="13">
        <v>0</v>
      </c>
      <c r="N10" s="13">
        <v>0</v>
      </c>
      <c r="O10" s="13">
        <v>1</v>
      </c>
      <c r="P10" s="13">
        <v>0</v>
      </c>
      <c r="Q10" s="13">
        <v>0</v>
      </c>
      <c r="R10" s="13">
        <v>0</v>
      </c>
      <c r="S10" s="13">
        <v>0</v>
      </c>
      <c r="T10" s="13">
        <v>2</v>
      </c>
      <c r="U10" s="13">
        <v>0</v>
      </c>
      <c r="V10" s="13">
        <v>4</v>
      </c>
      <c r="W10" s="13">
        <v>0</v>
      </c>
    </row>
    <row r="11" spans="1:23">
      <c r="A11" s="17">
        <v>9</v>
      </c>
      <c r="B11" s="17" t="s">
        <v>235</v>
      </c>
      <c r="C11" s="18" t="s">
        <v>338</v>
      </c>
      <c r="D11" s="25">
        <f t="shared" si="0"/>
        <v>14</v>
      </c>
      <c r="E11" s="13">
        <v>3</v>
      </c>
      <c r="F11" s="13">
        <v>0</v>
      </c>
      <c r="G11" s="13">
        <v>0</v>
      </c>
      <c r="H11" s="13">
        <v>0</v>
      </c>
      <c r="I11" s="13">
        <v>0</v>
      </c>
      <c r="J11" s="13">
        <v>0</v>
      </c>
      <c r="K11" s="13">
        <v>6</v>
      </c>
      <c r="L11" s="13">
        <v>0</v>
      </c>
      <c r="M11" s="13">
        <v>1</v>
      </c>
      <c r="N11" s="13">
        <v>0</v>
      </c>
      <c r="O11" s="13">
        <v>1</v>
      </c>
      <c r="P11" s="13">
        <v>0</v>
      </c>
      <c r="Q11" s="13">
        <v>0</v>
      </c>
      <c r="R11" s="13">
        <v>0</v>
      </c>
      <c r="S11" s="13">
        <v>0</v>
      </c>
      <c r="T11" s="13">
        <v>3</v>
      </c>
      <c r="U11" s="13">
        <v>0</v>
      </c>
      <c r="V11" s="13">
        <v>0</v>
      </c>
      <c r="W11" s="13">
        <v>0</v>
      </c>
    </row>
    <row r="12" spans="1:23">
      <c r="A12" s="17">
        <v>10</v>
      </c>
      <c r="B12" s="17" t="s">
        <v>133</v>
      </c>
      <c r="C12" s="18" t="s">
        <v>339</v>
      </c>
      <c r="D12" s="25">
        <f t="shared" si="0"/>
        <v>7</v>
      </c>
      <c r="E12" s="13">
        <v>0</v>
      </c>
      <c r="F12" s="13">
        <v>0</v>
      </c>
      <c r="G12" s="13">
        <v>0</v>
      </c>
      <c r="H12" s="13">
        <v>0</v>
      </c>
      <c r="I12" s="13">
        <v>0</v>
      </c>
      <c r="J12" s="13">
        <v>1</v>
      </c>
      <c r="K12" s="13">
        <v>0</v>
      </c>
      <c r="L12" s="13">
        <v>0</v>
      </c>
      <c r="M12" s="13">
        <v>3</v>
      </c>
      <c r="N12" s="13">
        <v>0</v>
      </c>
      <c r="O12" s="13">
        <v>0</v>
      </c>
      <c r="P12" s="13">
        <v>1</v>
      </c>
      <c r="Q12" s="13">
        <v>1</v>
      </c>
      <c r="R12" s="13">
        <v>0</v>
      </c>
      <c r="S12" s="13">
        <v>0</v>
      </c>
      <c r="T12" s="13">
        <v>0</v>
      </c>
      <c r="U12" s="13">
        <v>0</v>
      </c>
      <c r="V12" s="13">
        <v>1</v>
      </c>
      <c r="W12" s="13">
        <v>0</v>
      </c>
    </row>
    <row r="13" spans="1:23">
      <c r="A13" s="17">
        <v>11</v>
      </c>
      <c r="B13" s="17" t="s">
        <v>133</v>
      </c>
      <c r="C13" s="18" t="s">
        <v>340</v>
      </c>
      <c r="D13" s="25">
        <f t="shared" si="0"/>
        <v>8</v>
      </c>
      <c r="E13" s="13">
        <v>0</v>
      </c>
      <c r="F13" s="13">
        <v>0</v>
      </c>
      <c r="G13" s="13">
        <v>0</v>
      </c>
      <c r="H13" s="13">
        <v>0</v>
      </c>
      <c r="I13" s="13">
        <v>0</v>
      </c>
      <c r="J13" s="13">
        <v>0</v>
      </c>
      <c r="K13" s="13">
        <v>0</v>
      </c>
      <c r="L13" s="13">
        <v>0</v>
      </c>
      <c r="M13" s="13">
        <v>0</v>
      </c>
      <c r="N13" s="13">
        <v>0</v>
      </c>
      <c r="O13" s="13">
        <v>5</v>
      </c>
      <c r="P13" s="13">
        <v>1</v>
      </c>
      <c r="Q13" s="13">
        <v>0</v>
      </c>
      <c r="R13" s="13">
        <v>0</v>
      </c>
      <c r="S13" s="13">
        <v>0</v>
      </c>
      <c r="T13" s="13">
        <v>0</v>
      </c>
      <c r="U13" s="13">
        <v>2</v>
      </c>
      <c r="V13" s="13">
        <v>0</v>
      </c>
      <c r="W13" s="13">
        <v>0</v>
      </c>
    </row>
    <row r="14" spans="1:23">
      <c r="A14" s="17">
        <v>12</v>
      </c>
      <c r="B14" s="17" t="s">
        <v>341</v>
      </c>
      <c r="C14" s="18" t="s">
        <v>342</v>
      </c>
      <c r="D14" s="25">
        <f t="shared" si="0"/>
        <v>6</v>
      </c>
      <c r="E14" s="13">
        <v>0</v>
      </c>
      <c r="F14" s="13">
        <v>3</v>
      </c>
      <c r="G14" s="13">
        <v>0</v>
      </c>
      <c r="H14" s="13">
        <v>0</v>
      </c>
      <c r="I14" s="13">
        <v>0</v>
      </c>
      <c r="J14" s="13">
        <v>0</v>
      </c>
      <c r="K14" s="13">
        <v>0</v>
      </c>
      <c r="L14" s="13">
        <v>0</v>
      </c>
      <c r="M14" s="13">
        <v>0</v>
      </c>
      <c r="N14" s="13">
        <v>0</v>
      </c>
      <c r="O14" s="13">
        <v>1</v>
      </c>
      <c r="P14" s="13">
        <v>1</v>
      </c>
      <c r="Q14" s="13">
        <v>0</v>
      </c>
      <c r="R14" s="13">
        <v>0</v>
      </c>
      <c r="S14" s="13">
        <v>0</v>
      </c>
      <c r="T14" s="13">
        <v>0</v>
      </c>
      <c r="U14" s="13">
        <v>1</v>
      </c>
      <c r="V14" s="13">
        <v>0</v>
      </c>
      <c r="W14" s="13">
        <v>0</v>
      </c>
    </row>
    <row r="15" spans="1:23">
      <c r="A15" s="17">
        <v>13</v>
      </c>
      <c r="B15" s="17" t="s">
        <v>28</v>
      </c>
      <c r="C15" s="18" t="s">
        <v>344</v>
      </c>
      <c r="D15" s="25">
        <f t="shared" si="0"/>
        <v>4</v>
      </c>
      <c r="E15" s="13">
        <v>0</v>
      </c>
      <c r="F15" s="13">
        <v>0</v>
      </c>
      <c r="G15" s="13">
        <v>0</v>
      </c>
      <c r="H15" s="13">
        <v>0</v>
      </c>
      <c r="I15" s="13">
        <v>1</v>
      </c>
      <c r="J15" s="13">
        <v>1</v>
      </c>
      <c r="K15" s="13">
        <v>0</v>
      </c>
      <c r="L15" s="13">
        <v>0</v>
      </c>
      <c r="M15" s="13">
        <v>0</v>
      </c>
      <c r="N15" s="13">
        <v>0</v>
      </c>
      <c r="O15" s="13">
        <v>0</v>
      </c>
      <c r="P15" s="13">
        <v>1</v>
      </c>
      <c r="Q15" s="13">
        <v>1</v>
      </c>
      <c r="R15" s="13">
        <v>0</v>
      </c>
      <c r="S15" s="13">
        <v>0</v>
      </c>
      <c r="T15" s="13">
        <v>0</v>
      </c>
      <c r="U15" s="13">
        <v>0</v>
      </c>
      <c r="V15" s="13">
        <v>0</v>
      </c>
      <c r="W15" s="13">
        <v>0</v>
      </c>
    </row>
    <row r="16" spans="1:23">
      <c r="A16" s="17">
        <v>14</v>
      </c>
      <c r="B16" s="17" t="s">
        <v>152</v>
      </c>
      <c r="C16" s="18" t="s">
        <v>346</v>
      </c>
      <c r="D16" s="25">
        <f t="shared" si="0"/>
        <v>123</v>
      </c>
      <c r="E16" s="13">
        <v>0</v>
      </c>
      <c r="F16" s="13">
        <v>0</v>
      </c>
      <c r="G16" s="13">
        <v>1</v>
      </c>
      <c r="H16" s="13">
        <v>1</v>
      </c>
      <c r="I16" s="13">
        <v>0</v>
      </c>
      <c r="J16" s="13">
        <v>3</v>
      </c>
      <c r="K16" s="13">
        <v>0</v>
      </c>
      <c r="L16" s="13">
        <v>0</v>
      </c>
      <c r="M16" s="13">
        <v>1</v>
      </c>
      <c r="N16" s="13">
        <v>1</v>
      </c>
      <c r="O16" s="13">
        <v>1</v>
      </c>
      <c r="P16" s="13">
        <v>3</v>
      </c>
      <c r="Q16" s="13">
        <v>1</v>
      </c>
      <c r="R16" s="13">
        <v>2</v>
      </c>
      <c r="S16" s="13">
        <v>4</v>
      </c>
      <c r="T16" s="13">
        <v>104</v>
      </c>
      <c r="U16" s="13">
        <v>1</v>
      </c>
      <c r="V16" s="13">
        <v>0</v>
      </c>
      <c r="W16" s="13">
        <v>0</v>
      </c>
    </row>
    <row r="17" spans="1:23" s="24" customFormat="1" ht="14.25" customHeight="1">
      <c r="A17" s="66" t="s">
        <v>481</v>
      </c>
      <c r="B17" s="66"/>
      <c r="C17" s="67"/>
      <c r="D17" s="25">
        <f>SUM(D2:D16)</f>
        <v>1698</v>
      </c>
      <c r="E17" s="25">
        <f t="shared" ref="E17:W17" si="1">SUM(E2:E16)</f>
        <v>43</v>
      </c>
      <c r="F17" s="25">
        <f t="shared" si="1"/>
        <v>54</v>
      </c>
      <c r="G17" s="25">
        <f t="shared" si="1"/>
        <v>36</v>
      </c>
      <c r="H17" s="25">
        <f t="shared" si="1"/>
        <v>47</v>
      </c>
      <c r="I17" s="25">
        <f t="shared" si="1"/>
        <v>76</v>
      </c>
      <c r="J17" s="25">
        <f t="shared" si="1"/>
        <v>83</v>
      </c>
      <c r="K17" s="25">
        <f t="shared" si="1"/>
        <v>85</v>
      </c>
      <c r="L17" s="25">
        <f t="shared" si="1"/>
        <v>43</v>
      </c>
      <c r="M17" s="25">
        <f t="shared" si="1"/>
        <v>197</v>
      </c>
      <c r="N17" s="25">
        <f t="shared" si="1"/>
        <v>84</v>
      </c>
      <c r="O17" s="25">
        <f t="shared" si="1"/>
        <v>104</v>
      </c>
      <c r="P17" s="25">
        <f t="shared" si="1"/>
        <v>89</v>
      </c>
      <c r="Q17" s="25">
        <f t="shared" si="1"/>
        <v>153</v>
      </c>
      <c r="R17" s="25">
        <f t="shared" si="1"/>
        <v>51</v>
      </c>
      <c r="S17" s="25">
        <f t="shared" si="1"/>
        <v>53</v>
      </c>
      <c r="T17" s="25">
        <f t="shared" si="1"/>
        <v>155</v>
      </c>
      <c r="U17" s="25">
        <f t="shared" si="1"/>
        <v>116</v>
      </c>
      <c r="V17" s="25">
        <f t="shared" si="1"/>
        <v>101</v>
      </c>
      <c r="W17" s="25">
        <f t="shared" si="1"/>
        <v>128</v>
      </c>
    </row>
    <row r="18" spans="1:23">
      <c r="A18" s="59" t="s">
        <v>179</v>
      </c>
      <c r="B18" s="59"/>
      <c r="C18" s="60"/>
      <c r="D18" s="25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</row>
    <row r="19" spans="1:23">
      <c r="A19" s="17">
        <v>1</v>
      </c>
      <c r="B19" s="17" t="s">
        <v>374</v>
      </c>
      <c r="C19" s="18" t="s">
        <v>379</v>
      </c>
      <c r="D19" s="25">
        <f t="shared" ref="D19:D32" si="2">SUM(E19:W19)</f>
        <v>180</v>
      </c>
      <c r="E19" s="13">
        <v>1</v>
      </c>
      <c r="F19" s="13">
        <v>4</v>
      </c>
      <c r="G19" s="13">
        <v>12</v>
      </c>
      <c r="H19" s="13">
        <v>7</v>
      </c>
      <c r="I19" s="13">
        <v>9</v>
      </c>
      <c r="J19" s="13">
        <v>3</v>
      </c>
      <c r="K19" s="13">
        <v>9</v>
      </c>
      <c r="L19" s="13">
        <v>4</v>
      </c>
      <c r="M19" s="13">
        <v>31</v>
      </c>
      <c r="N19" s="13">
        <v>9</v>
      </c>
      <c r="O19" s="13">
        <v>16</v>
      </c>
      <c r="P19" s="13">
        <v>8</v>
      </c>
      <c r="Q19" s="13">
        <v>18</v>
      </c>
      <c r="R19" s="13">
        <v>13</v>
      </c>
      <c r="S19" s="13">
        <v>4</v>
      </c>
      <c r="T19" s="13">
        <v>8</v>
      </c>
      <c r="U19" s="13">
        <v>2</v>
      </c>
      <c r="V19" s="13">
        <v>8</v>
      </c>
      <c r="W19" s="13">
        <v>14</v>
      </c>
    </row>
    <row r="20" spans="1:23">
      <c r="A20" s="17">
        <v>2</v>
      </c>
      <c r="B20" s="17" t="s">
        <v>162</v>
      </c>
      <c r="C20" s="18" t="s">
        <v>399</v>
      </c>
      <c r="D20" s="25">
        <f t="shared" si="2"/>
        <v>101</v>
      </c>
      <c r="E20" s="13">
        <v>0</v>
      </c>
      <c r="F20" s="13">
        <v>5</v>
      </c>
      <c r="G20" s="13">
        <v>2</v>
      </c>
      <c r="H20" s="13">
        <v>3</v>
      </c>
      <c r="I20" s="13">
        <v>3</v>
      </c>
      <c r="J20" s="13">
        <v>1</v>
      </c>
      <c r="K20" s="13">
        <v>2</v>
      </c>
      <c r="L20" s="13">
        <v>0</v>
      </c>
      <c r="M20" s="13">
        <v>11</v>
      </c>
      <c r="N20" s="13">
        <v>6</v>
      </c>
      <c r="O20" s="13">
        <v>10</v>
      </c>
      <c r="P20" s="13">
        <v>12</v>
      </c>
      <c r="Q20" s="13">
        <v>22</v>
      </c>
      <c r="R20" s="13">
        <v>4</v>
      </c>
      <c r="S20" s="13">
        <v>1</v>
      </c>
      <c r="T20" s="13">
        <v>1</v>
      </c>
      <c r="U20" s="13">
        <v>10</v>
      </c>
      <c r="V20" s="13">
        <v>4</v>
      </c>
      <c r="W20" s="13">
        <v>4</v>
      </c>
    </row>
    <row r="21" spans="1:23">
      <c r="A21" s="17">
        <v>3</v>
      </c>
      <c r="B21" s="17" t="s">
        <v>127</v>
      </c>
      <c r="C21" s="18" t="s">
        <v>301</v>
      </c>
      <c r="D21" s="25">
        <f t="shared" si="2"/>
        <v>142</v>
      </c>
      <c r="E21" s="13">
        <v>1</v>
      </c>
      <c r="F21" s="13">
        <v>8</v>
      </c>
      <c r="G21" s="13">
        <v>4</v>
      </c>
      <c r="H21" s="13">
        <v>3</v>
      </c>
      <c r="I21" s="13">
        <v>2</v>
      </c>
      <c r="J21" s="13">
        <v>0</v>
      </c>
      <c r="K21" s="13">
        <v>3</v>
      </c>
      <c r="L21" s="13">
        <v>1</v>
      </c>
      <c r="M21" s="13">
        <v>17</v>
      </c>
      <c r="N21" s="13">
        <v>5</v>
      </c>
      <c r="O21" s="13">
        <v>13</v>
      </c>
      <c r="P21" s="13">
        <v>9</v>
      </c>
      <c r="Q21" s="13">
        <v>46</v>
      </c>
      <c r="R21" s="13">
        <v>10</v>
      </c>
      <c r="S21" s="13">
        <v>5</v>
      </c>
      <c r="T21" s="13">
        <v>6</v>
      </c>
      <c r="U21" s="13">
        <v>3</v>
      </c>
      <c r="V21" s="13">
        <v>6</v>
      </c>
      <c r="W21" s="13">
        <v>0</v>
      </c>
    </row>
    <row r="22" spans="1:23">
      <c r="A22" s="17">
        <v>4</v>
      </c>
      <c r="B22" s="17" t="s">
        <v>10</v>
      </c>
      <c r="C22" s="18" t="s">
        <v>400</v>
      </c>
      <c r="D22" s="25">
        <f t="shared" si="2"/>
        <v>92</v>
      </c>
      <c r="E22" s="13">
        <v>4</v>
      </c>
      <c r="F22" s="13">
        <v>8</v>
      </c>
      <c r="G22" s="13">
        <v>2</v>
      </c>
      <c r="H22" s="13">
        <v>2</v>
      </c>
      <c r="I22" s="13">
        <v>0</v>
      </c>
      <c r="J22" s="13">
        <v>2</v>
      </c>
      <c r="K22" s="13">
        <v>1</v>
      </c>
      <c r="L22" s="13">
        <v>2</v>
      </c>
      <c r="M22" s="13">
        <v>19</v>
      </c>
      <c r="N22" s="13">
        <v>11</v>
      </c>
      <c r="O22" s="13">
        <v>7</v>
      </c>
      <c r="P22" s="13">
        <v>2</v>
      </c>
      <c r="Q22" s="13">
        <v>2</v>
      </c>
      <c r="R22" s="13">
        <v>6</v>
      </c>
      <c r="S22" s="13">
        <v>5</v>
      </c>
      <c r="T22" s="13">
        <v>2</v>
      </c>
      <c r="U22" s="13">
        <v>1</v>
      </c>
      <c r="V22" s="13">
        <v>10</v>
      </c>
      <c r="W22" s="13">
        <v>6</v>
      </c>
    </row>
    <row r="23" spans="1:23">
      <c r="A23" s="17">
        <v>5</v>
      </c>
      <c r="B23" s="17" t="s">
        <v>79</v>
      </c>
      <c r="C23" s="18" t="s">
        <v>401</v>
      </c>
      <c r="D23" s="25">
        <f t="shared" si="2"/>
        <v>30</v>
      </c>
      <c r="E23" s="13">
        <v>0</v>
      </c>
      <c r="F23" s="13">
        <v>0</v>
      </c>
      <c r="G23" s="13">
        <v>3</v>
      </c>
      <c r="H23" s="13">
        <v>0</v>
      </c>
      <c r="I23" s="13">
        <v>0</v>
      </c>
      <c r="J23" s="13">
        <v>0</v>
      </c>
      <c r="K23" s="13">
        <v>0</v>
      </c>
      <c r="L23" s="13">
        <v>0</v>
      </c>
      <c r="M23" s="13">
        <v>1</v>
      </c>
      <c r="N23" s="13">
        <v>3</v>
      </c>
      <c r="O23" s="13">
        <v>0</v>
      </c>
      <c r="P23" s="13">
        <v>1</v>
      </c>
      <c r="Q23" s="13">
        <v>3</v>
      </c>
      <c r="R23" s="13">
        <v>4</v>
      </c>
      <c r="S23" s="13">
        <v>0</v>
      </c>
      <c r="T23" s="13">
        <v>0</v>
      </c>
      <c r="U23" s="13">
        <v>2</v>
      </c>
      <c r="V23" s="13">
        <v>5</v>
      </c>
      <c r="W23" s="13">
        <v>8</v>
      </c>
    </row>
    <row r="24" spans="1:23">
      <c r="A24" s="17">
        <v>6</v>
      </c>
      <c r="B24" s="17" t="s">
        <v>10</v>
      </c>
      <c r="C24" s="18" t="s">
        <v>402</v>
      </c>
      <c r="D24" s="25">
        <f t="shared" si="2"/>
        <v>71</v>
      </c>
      <c r="E24" s="13">
        <v>0</v>
      </c>
      <c r="F24" s="13">
        <v>3</v>
      </c>
      <c r="G24" s="13">
        <v>2</v>
      </c>
      <c r="H24" s="13">
        <v>0</v>
      </c>
      <c r="I24" s="13">
        <v>11</v>
      </c>
      <c r="J24" s="13">
        <v>0</v>
      </c>
      <c r="K24" s="13">
        <v>2</v>
      </c>
      <c r="L24" s="13">
        <v>2</v>
      </c>
      <c r="M24" s="13">
        <v>8</v>
      </c>
      <c r="N24" s="13">
        <v>11</v>
      </c>
      <c r="O24" s="13">
        <v>4</v>
      </c>
      <c r="P24" s="13">
        <v>4</v>
      </c>
      <c r="Q24" s="13">
        <v>5</v>
      </c>
      <c r="R24" s="13">
        <v>7</v>
      </c>
      <c r="S24" s="13">
        <v>1</v>
      </c>
      <c r="T24" s="13">
        <v>0</v>
      </c>
      <c r="U24" s="13">
        <v>2</v>
      </c>
      <c r="V24" s="13">
        <v>8</v>
      </c>
      <c r="W24" s="13">
        <v>1</v>
      </c>
    </row>
    <row r="25" spans="1:23">
      <c r="A25" s="17">
        <v>7</v>
      </c>
      <c r="B25" s="17" t="s">
        <v>32</v>
      </c>
      <c r="C25" s="18" t="s">
        <v>403</v>
      </c>
      <c r="D25" s="25">
        <f t="shared" si="2"/>
        <v>19</v>
      </c>
      <c r="E25" s="13">
        <v>0</v>
      </c>
      <c r="F25" s="13">
        <v>1</v>
      </c>
      <c r="G25" s="13">
        <v>0</v>
      </c>
      <c r="H25" s="13">
        <v>0</v>
      </c>
      <c r="I25" s="13">
        <v>6</v>
      </c>
      <c r="J25" s="13">
        <v>4</v>
      </c>
      <c r="K25" s="13">
        <v>0</v>
      </c>
      <c r="L25" s="13">
        <v>0</v>
      </c>
      <c r="M25" s="13">
        <v>4</v>
      </c>
      <c r="N25" s="13">
        <v>0</v>
      </c>
      <c r="O25" s="13">
        <v>0</v>
      </c>
      <c r="P25" s="13">
        <v>1</v>
      </c>
      <c r="Q25" s="13">
        <v>2</v>
      </c>
      <c r="R25" s="13">
        <v>0</v>
      </c>
      <c r="S25" s="13">
        <v>0</v>
      </c>
      <c r="T25" s="13">
        <v>0</v>
      </c>
      <c r="U25" s="13">
        <v>0</v>
      </c>
      <c r="V25" s="13">
        <v>0</v>
      </c>
      <c r="W25" s="13">
        <v>1</v>
      </c>
    </row>
    <row r="26" spans="1:23">
      <c r="A26" s="17">
        <v>8</v>
      </c>
      <c r="B26" s="17" t="s">
        <v>7</v>
      </c>
      <c r="C26" s="18" t="s">
        <v>404</v>
      </c>
      <c r="D26" s="25">
        <f t="shared" si="2"/>
        <v>12</v>
      </c>
      <c r="E26" s="13">
        <v>0</v>
      </c>
      <c r="F26" s="13">
        <v>1</v>
      </c>
      <c r="G26" s="13">
        <v>0</v>
      </c>
      <c r="H26" s="13">
        <v>0</v>
      </c>
      <c r="I26" s="13">
        <v>0</v>
      </c>
      <c r="J26" s="13">
        <v>0</v>
      </c>
      <c r="K26" s="13">
        <v>1</v>
      </c>
      <c r="L26" s="13">
        <v>0</v>
      </c>
      <c r="M26" s="13">
        <v>2</v>
      </c>
      <c r="N26" s="13">
        <v>1</v>
      </c>
      <c r="O26" s="13">
        <v>0</v>
      </c>
      <c r="P26" s="13">
        <v>5</v>
      </c>
      <c r="Q26" s="13">
        <v>0</v>
      </c>
      <c r="R26" s="13">
        <v>2</v>
      </c>
      <c r="S26" s="13">
        <v>0</v>
      </c>
      <c r="T26" s="13">
        <v>0</v>
      </c>
      <c r="U26" s="13">
        <v>0</v>
      </c>
      <c r="V26" s="13">
        <v>0</v>
      </c>
      <c r="W26" s="13">
        <v>0</v>
      </c>
    </row>
    <row r="27" spans="1:23">
      <c r="A27" s="17">
        <v>9</v>
      </c>
      <c r="B27" s="17" t="s">
        <v>107</v>
      </c>
      <c r="C27" s="18" t="s">
        <v>218</v>
      </c>
      <c r="D27" s="25">
        <f t="shared" si="2"/>
        <v>22</v>
      </c>
      <c r="E27" s="13">
        <v>0</v>
      </c>
      <c r="F27" s="13">
        <v>1</v>
      </c>
      <c r="G27" s="13">
        <v>1</v>
      </c>
      <c r="H27" s="13">
        <v>0</v>
      </c>
      <c r="I27" s="13">
        <v>2</v>
      </c>
      <c r="J27" s="13">
        <v>0</v>
      </c>
      <c r="K27" s="13">
        <v>0</v>
      </c>
      <c r="L27" s="13">
        <v>1</v>
      </c>
      <c r="M27" s="13">
        <v>3</v>
      </c>
      <c r="N27" s="13">
        <v>1</v>
      </c>
      <c r="O27" s="13">
        <v>2</v>
      </c>
      <c r="P27" s="13">
        <v>2</v>
      </c>
      <c r="Q27" s="13">
        <v>6</v>
      </c>
      <c r="R27" s="13">
        <v>1</v>
      </c>
      <c r="S27" s="13">
        <v>0</v>
      </c>
      <c r="T27" s="13">
        <v>0</v>
      </c>
      <c r="U27" s="13">
        <v>0</v>
      </c>
      <c r="V27" s="13">
        <v>0</v>
      </c>
      <c r="W27" s="13">
        <v>2</v>
      </c>
    </row>
    <row r="28" spans="1:23">
      <c r="A28" s="17">
        <v>10</v>
      </c>
      <c r="B28" s="17" t="s">
        <v>281</v>
      </c>
      <c r="C28" s="18" t="s">
        <v>405</v>
      </c>
      <c r="D28" s="25">
        <f t="shared" si="2"/>
        <v>29</v>
      </c>
      <c r="E28" s="13">
        <v>1</v>
      </c>
      <c r="F28" s="13">
        <v>2</v>
      </c>
      <c r="G28" s="13">
        <v>1</v>
      </c>
      <c r="H28" s="13">
        <v>0</v>
      </c>
      <c r="I28" s="13">
        <v>3</v>
      </c>
      <c r="J28" s="13">
        <v>0</v>
      </c>
      <c r="K28" s="13">
        <v>2</v>
      </c>
      <c r="L28" s="13">
        <v>2</v>
      </c>
      <c r="M28" s="13">
        <v>7</v>
      </c>
      <c r="N28" s="13">
        <v>0</v>
      </c>
      <c r="O28" s="13">
        <v>1</v>
      </c>
      <c r="P28" s="13">
        <v>0</v>
      </c>
      <c r="Q28" s="13">
        <v>9</v>
      </c>
      <c r="R28" s="13">
        <v>0</v>
      </c>
      <c r="S28" s="13">
        <v>0</v>
      </c>
      <c r="T28" s="13">
        <v>0</v>
      </c>
      <c r="U28" s="13">
        <v>0</v>
      </c>
      <c r="V28" s="13">
        <v>1</v>
      </c>
      <c r="W28" s="13">
        <v>0</v>
      </c>
    </row>
    <row r="29" spans="1:23">
      <c r="A29" s="17">
        <v>11</v>
      </c>
      <c r="B29" s="17" t="s">
        <v>25</v>
      </c>
      <c r="C29" s="18" t="s">
        <v>406</v>
      </c>
      <c r="D29" s="25">
        <f t="shared" si="2"/>
        <v>7</v>
      </c>
      <c r="E29" s="13">
        <v>0</v>
      </c>
      <c r="F29" s="13">
        <v>0</v>
      </c>
      <c r="G29" s="13">
        <v>0</v>
      </c>
      <c r="H29" s="13">
        <v>0</v>
      </c>
      <c r="I29" s="13">
        <v>0</v>
      </c>
      <c r="J29" s="13">
        <v>2</v>
      </c>
      <c r="K29" s="13">
        <v>0</v>
      </c>
      <c r="L29" s="13">
        <v>0</v>
      </c>
      <c r="M29" s="13">
        <v>2</v>
      </c>
      <c r="N29" s="13">
        <v>0</v>
      </c>
      <c r="O29" s="13">
        <v>0</v>
      </c>
      <c r="P29" s="13">
        <v>0</v>
      </c>
      <c r="Q29" s="13">
        <v>0</v>
      </c>
      <c r="R29" s="13">
        <v>0</v>
      </c>
      <c r="S29" s="13">
        <v>0</v>
      </c>
      <c r="T29" s="13">
        <v>1</v>
      </c>
      <c r="U29" s="13">
        <v>0</v>
      </c>
      <c r="V29" s="13">
        <v>2</v>
      </c>
      <c r="W29" s="13">
        <v>0</v>
      </c>
    </row>
    <row r="30" spans="1:23">
      <c r="A30" s="17">
        <v>12</v>
      </c>
      <c r="B30" s="17" t="s">
        <v>107</v>
      </c>
      <c r="C30" s="18" t="s">
        <v>407</v>
      </c>
      <c r="D30" s="25">
        <f t="shared" si="2"/>
        <v>4</v>
      </c>
      <c r="E30" s="13">
        <v>0</v>
      </c>
      <c r="F30" s="13">
        <v>0</v>
      </c>
      <c r="G30" s="13">
        <v>0</v>
      </c>
      <c r="H30" s="13">
        <v>0</v>
      </c>
      <c r="I30" s="13">
        <v>1</v>
      </c>
      <c r="J30" s="13">
        <v>0</v>
      </c>
      <c r="K30" s="13">
        <v>0</v>
      </c>
      <c r="L30" s="13">
        <v>0</v>
      </c>
      <c r="M30" s="13">
        <v>0</v>
      </c>
      <c r="N30" s="13">
        <v>0</v>
      </c>
      <c r="O30" s="13">
        <v>1</v>
      </c>
      <c r="P30" s="13">
        <v>1</v>
      </c>
      <c r="Q30" s="13">
        <v>0</v>
      </c>
      <c r="R30" s="13">
        <v>0</v>
      </c>
      <c r="S30" s="13">
        <v>1</v>
      </c>
      <c r="T30" s="13">
        <v>0</v>
      </c>
      <c r="U30" s="13">
        <v>0</v>
      </c>
      <c r="V30" s="13">
        <v>0</v>
      </c>
      <c r="W30" s="13">
        <v>0</v>
      </c>
    </row>
    <row r="31" spans="1:23">
      <c r="A31" s="17">
        <v>13</v>
      </c>
      <c r="B31" s="17" t="s">
        <v>46</v>
      </c>
      <c r="C31" s="18" t="s">
        <v>408</v>
      </c>
      <c r="D31" s="25">
        <f t="shared" si="2"/>
        <v>9</v>
      </c>
      <c r="E31" s="13">
        <v>0</v>
      </c>
      <c r="F31" s="13">
        <v>0</v>
      </c>
      <c r="G31" s="13">
        <v>1</v>
      </c>
      <c r="H31" s="13">
        <v>0</v>
      </c>
      <c r="I31" s="13">
        <v>1</v>
      </c>
      <c r="J31" s="13">
        <v>0</v>
      </c>
      <c r="K31" s="13">
        <v>0</v>
      </c>
      <c r="L31" s="13">
        <v>1</v>
      </c>
      <c r="M31" s="13">
        <v>1</v>
      </c>
      <c r="N31" s="13">
        <v>2</v>
      </c>
      <c r="O31" s="13">
        <v>0</v>
      </c>
      <c r="P31" s="13">
        <v>1</v>
      </c>
      <c r="Q31" s="13">
        <v>2</v>
      </c>
      <c r="R31" s="13">
        <v>0</v>
      </c>
      <c r="S31" s="13">
        <v>0</v>
      </c>
      <c r="T31" s="13">
        <v>0</v>
      </c>
      <c r="U31" s="13">
        <v>0</v>
      </c>
      <c r="V31" s="13">
        <v>0</v>
      </c>
      <c r="W31" s="13">
        <v>0</v>
      </c>
    </row>
    <row r="32" spans="1:23">
      <c r="A32" s="17">
        <v>14</v>
      </c>
      <c r="B32" s="17" t="s">
        <v>13</v>
      </c>
      <c r="C32" s="18" t="s">
        <v>409</v>
      </c>
      <c r="D32" s="25">
        <f t="shared" si="2"/>
        <v>56</v>
      </c>
      <c r="E32" s="13">
        <v>0</v>
      </c>
      <c r="F32" s="13">
        <v>7</v>
      </c>
      <c r="G32" s="13">
        <v>2</v>
      </c>
      <c r="H32" s="13">
        <v>3</v>
      </c>
      <c r="I32" s="13">
        <v>2</v>
      </c>
      <c r="J32" s="13">
        <v>1</v>
      </c>
      <c r="K32" s="13">
        <v>4</v>
      </c>
      <c r="L32" s="13">
        <v>1</v>
      </c>
      <c r="M32" s="13">
        <v>16</v>
      </c>
      <c r="N32" s="13">
        <v>3</v>
      </c>
      <c r="O32" s="13">
        <v>3</v>
      </c>
      <c r="P32" s="13">
        <v>2</v>
      </c>
      <c r="Q32" s="13">
        <v>0</v>
      </c>
      <c r="R32" s="13">
        <v>3</v>
      </c>
      <c r="S32" s="13">
        <v>1</v>
      </c>
      <c r="T32" s="13">
        <v>1</v>
      </c>
      <c r="U32" s="13">
        <v>2</v>
      </c>
      <c r="V32" s="13">
        <v>2</v>
      </c>
      <c r="W32" s="13">
        <v>3</v>
      </c>
    </row>
    <row r="33" spans="1:23" s="24" customFormat="1" ht="14.25" customHeight="1">
      <c r="A33" s="64" t="s">
        <v>481</v>
      </c>
      <c r="B33" s="64"/>
      <c r="C33" s="65"/>
      <c r="D33" s="25">
        <f>SUM(D19:D32)</f>
        <v>774</v>
      </c>
      <c r="E33" s="25">
        <f t="shared" ref="E33:W33" si="3">SUM(E19:E32)</f>
        <v>7</v>
      </c>
      <c r="F33" s="25">
        <f t="shared" si="3"/>
        <v>40</v>
      </c>
      <c r="G33" s="25">
        <f t="shared" si="3"/>
        <v>30</v>
      </c>
      <c r="H33" s="25">
        <f t="shared" si="3"/>
        <v>18</v>
      </c>
      <c r="I33" s="25">
        <f t="shared" si="3"/>
        <v>40</v>
      </c>
      <c r="J33" s="25">
        <f t="shared" si="3"/>
        <v>13</v>
      </c>
      <c r="K33" s="25">
        <f t="shared" si="3"/>
        <v>24</v>
      </c>
      <c r="L33" s="25">
        <f t="shared" si="3"/>
        <v>14</v>
      </c>
      <c r="M33" s="25">
        <f t="shared" si="3"/>
        <v>122</v>
      </c>
      <c r="N33" s="25">
        <f t="shared" si="3"/>
        <v>52</v>
      </c>
      <c r="O33" s="25">
        <f t="shared" si="3"/>
        <v>57</v>
      </c>
      <c r="P33" s="25">
        <f t="shared" si="3"/>
        <v>48</v>
      </c>
      <c r="Q33" s="25">
        <f t="shared" si="3"/>
        <v>115</v>
      </c>
      <c r="R33" s="25">
        <f t="shared" si="3"/>
        <v>50</v>
      </c>
      <c r="S33" s="25">
        <f t="shared" si="3"/>
        <v>18</v>
      </c>
      <c r="T33" s="25">
        <f t="shared" si="3"/>
        <v>19</v>
      </c>
      <c r="U33" s="25">
        <f t="shared" si="3"/>
        <v>22</v>
      </c>
      <c r="V33" s="25">
        <f t="shared" si="3"/>
        <v>46</v>
      </c>
      <c r="W33" s="25">
        <f t="shared" si="3"/>
        <v>39</v>
      </c>
    </row>
    <row r="34" spans="1:23">
      <c r="A34" s="59" t="s">
        <v>6</v>
      </c>
      <c r="B34" s="59"/>
      <c r="C34" s="60"/>
      <c r="D34" s="25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</row>
    <row r="35" spans="1:23">
      <c r="A35" s="17">
        <v>1</v>
      </c>
      <c r="B35" s="17" t="s">
        <v>133</v>
      </c>
      <c r="C35" s="18" t="s">
        <v>316</v>
      </c>
      <c r="D35" s="25">
        <f t="shared" ref="D35:D48" si="4">SUM(E35:W35)</f>
        <v>156</v>
      </c>
      <c r="E35" s="13">
        <v>10</v>
      </c>
      <c r="F35" s="13">
        <v>7</v>
      </c>
      <c r="G35" s="13">
        <v>3</v>
      </c>
      <c r="H35" s="13">
        <v>4</v>
      </c>
      <c r="I35" s="13">
        <v>8</v>
      </c>
      <c r="J35" s="13">
        <v>6</v>
      </c>
      <c r="K35" s="13">
        <v>9</v>
      </c>
      <c r="L35" s="13">
        <v>2</v>
      </c>
      <c r="M35" s="13">
        <v>15</v>
      </c>
      <c r="N35" s="13">
        <v>7</v>
      </c>
      <c r="O35" s="13">
        <v>7</v>
      </c>
      <c r="P35" s="13">
        <v>16</v>
      </c>
      <c r="Q35" s="13">
        <v>21</v>
      </c>
      <c r="R35" s="13">
        <v>12</v>
      </c>
      <c r="S35" s="13">
        <v>8</v>
      </c>
      <c r="T35" s="13">
        <v>1</v>
      </c>
      <c r="U35" s="13">
        <v>4</v>
      </c>
      <c r="V35" s="13">
        <v>9</v>
      </c>
      <c r="W35" s="13">
        <v>7</v>
      </c>
    </row>
    <row r="36" spans="1:23">
      <c r="A36" s="17">
        <v>2</v>
      </c>
      <c r="B36" s="17" t="s">
        <v>28</v>
      </c>
      <c r="C36" s="18" t="s">
        <v>317</v>
      </c>
      <c r="D36" s="25">
        <f t="shared" si="4"/>
        <v>24</v>
      </c>
      <c r="E36" s="13">
        <v>2</v>
      </c>
      <c r="F36" s="13">
        <v>0</v>
      </c>
      <c r="G36" s="13">
        <v>0</v>
      </c>
      <c r="H36" s="13">
        <v>0</v>
      </c>
      <c r="I36" s="13">
        <v>0</v>
      </c>
      <c r="J36" s="13">
        <v>1</v>
      </c>
      <c r="K36" s="13">
        <v>1</v>
      </c>
      <c r="L36" s="13">
        <v>0</v>
      </c>
      <c r="M36" s="13">
        <v>0</v>
      </c>
      <c r="N36" s="13">
        <v>10</v>
      </c>
      <c r="O36" s="13">
        <v>0</v>
      </c>
      <c r="P36" s="13">
        <v>3</v>
      </c>
      <c r="Q36" s="13">
        <v>5</v>
      </c>
      <c r="R36" s="13">
        <v>2</v>
      </c>
      <c r="S36" s="13">
        <v>0</v>
      </c>
      <c r="T36" s="13">
        <v>0</v>
      </c>
      <c r="U36" s="13">
        <v>0</v>
      </c>
      <c r="V36" s="13">
        <v>0</v>
      </c>
      <c r="W36" s="13">
        <v>0</v>
      </c>
    </row>
    <row r="37" spans="1:23">
      <c r="A37" s="17">
        <v>3</v>
      </c>
      <c r="B37" s="17" t="s">
        <v>125</v>
      </c>
      <c r="C37" s="18" t="s">
        <v>318</v>
      </c>
      <c r="D37" s="25">
        <f t="shared" si="4"/>
        <v>38</v>
      </c>
      <c r="E37" s="13">
        <v>0</v>
      </c>
      <c r="F37" s="13">
        <v>0</v>
      </c>
      <c r="G37" s="13">
        <v>0</v>
      </c>
      <c r="H37" s="13">
        <v>2</v>
      </c>
      <c r="I37" s="13">
        <v>0</v>
      </c>
      <c r="J37" s="13">
        <v>1</v>
      </c>
      <c r="K37" s="13">
        <v>1</v>
      </c>
      <c r="L37" s="13">
        <v>3</v>
      </c>
      <c r="M37" s="13">
        <v>10</v>
      </c>
      <c r="N37" s="13">
        <v>3</v>
      </c>
      <c r="O37" s="13">
        <v>4</v>
      </c>
      <c r="P37" s="13">
        <v>4</v>
      </c>
      <c r="Q37" s="13">
        <v>6</v>
      </c>
      <c r="R37" s="13">
        <v>1</v>
      </c>
      <c r="S37" s="13">
        <v>1</v>
      </c>
      <c r="T37" s="13">
        <v>2</v>
      </c>
      <c r="U37" s="13">
        <v>0</v>
      </c>
      <c r="V37" s="13">
        <v>0</v>
      </c>
      <c r="W37" s="13">
        <v>0</v>
      </c>
    </row>
    <row r="38" spans="1:23">
      <c r="A38" s="17">
        <v>4</v>
      </c>
      <c r="B38" s="17" t="s">
        <v>99</v>
      </c>
      <c r="C38" s="18" t="s">
        <v>319</v>
      </c>
      <c r="D38" s="25">
        <f t="shared" si="4"/>
        <v>6</v>
      </c>
      <c r="E38" s="13">
        <v>0</v>
      </c>
      <c r="F38" s="13">
        <v>1</v>
      </c>
      <c r="G38" s="13">
        <v>0</v>
      </c>
      <c r="H38" s="13">
        <v>0</v>
      </c>
      <c r="I38" s="13">
        <v>0</v>
      </c>
      <c r="J38" s="13">
        <v>0</v>
      </c>
      <c r="K38" s="13">
        <v>1</v>
      </c>
      <c r="L38" s="13">
        <v>0</v>
      </c>
      <c r="M38" s="13">
        <v>0</v>
      </c>
      <c r="N38" s="13">
        <v>1</v>
      </c>
      <c r="O38" s="13">
        <v>1</v>
      </c>
      <c r="P38" s="13">
        <v>0</v>
      </c>
      <c r="Q38" s="13">
        <v>2</v>
      </c>
      <c r="R38" s="13">
        <v>0</v>
      </c>
      <c r="S38" s="13">
        <v>0</v>
      </c>
      <c r="T38" s="13">
        <v>0</v>
      </c>
      <c r="U38" s="13">
        <v>0</v>
      </c>
      <c r="V38" s="13">
        <v>0</v>
      </c>
      <c r="W38" s="13">
        <v>0</v>
      </c>
    </row>
    <row r="39" spans="1:23">
      <c r="A39" s="17">
        <v>5</v>
      </c>
      <c r="B39" s="17" t="s">
        <v>11</v>
      </c>
      <c r="C39" s="18" t="s">
        <v>320</v>
      </c>
      <c r="D39" s="25">
        <f t="shared" si="4"/>
        <v>15</v>
      </c>
      <c r="E39" s="13">
        <v>0</v>
      </c>
      <c r="F39" s="13">
        <v>0</v>
      </c>
      <c r="G39" s="13">
        <v>0</v>
      </c>
      <c r="H39" s="13">
        <v>0</v>
      </c>
      <c r="I39" s="13">
        <v>0</v>
      </c>
      <c r="J39" s="13">
        <v>6</v>
      </c>
      <c r="K39" s="13">
        <v>0</v>
      </c>
      <c r="L39" s="13">
        <v>1</v>
      </c>
      <c r="M39" s="13">
        <v>2</v>
      </c>
      <c r="N39" s="13">
        <v>0</v>
      </c>
      <c r="O39" s="13">
        <v>0</v>
      </c>
      <c r="P39" s="13">
        <v>0</v>
      </c>
      <c r="Q39" s="13">
        <v>2</v>
      </c>
      <c r="R39" s="13">
        <v>0</v>
      </c>
      <c r="S39" s="13">
        <v>0</v>
      </c>
      <c r="T39" s="13">
        <v>1</v>
      </c>
      <c r="U39" s="13">
        <v>0</v>
      </c>
      <c r="V39" s="13">
        <v>3</v>
      </c>
      <c r="W39" s="13">
        <v>0</v>
      </c>
    </row>
    <row r="40" spans="1:23">
      <c r="A40" s="17">
        <v>6</v>
      </c>
      <c r="B40" s="17" t="s">
        <v>84</v>
      </c>
      <c r="C40" s="18" t="s">
        <v>321</v>
      </c>
      <c r="D40" s="25">
        <f t="shared" si="4"/>
        <v>9</v>
      </c>
      <c r="E40" s="13">
        <v>1</v>
      </c>
      <c r="F40" s="13">
        <v>0</v>
      </c>
      <c r="G40" s="13">
        <v>0</v>
      </c>
      <c r="H40" s="13">
        <v>0</v>
      </c>
      <c r="I40" s="13">
        <v>0</v>
      </c>
      <c r="J40" s="13">
        <v>0</v>
      </c>
      <c r="K40" s="13">
        <v>0</v>
      </c>
      <c r="L40" s="13">
        <v>0</v>
      </c>
      <c r="M40" s="13">
        <v>2</v>
      </c>
      <c r="N40" s="13">
        <v>1</v>
      </c>
      <c r="O40" s="13">
        <v>0</v>
      </c>
      <c r="P40" s="13">
        <v>0</v>
      </c>
      <c r="Q40" s="13">
        <v>0</v>
      </c>
      <c r="R40" s="13">
        <v>1</v>
      </c>
      <c r="S40" s="13">
        <v>4</v>
      </c>
      <c r="T40" s="13">
        <v>0</v>
      </c>
      <c r="U40" s="13">
        <v>0</v>
      </c>
      <c r="V40" s="13">
        <v>0</v>
      </c>
      <c r="W40" s="13">
        <v>0</v>
      </c>
    </row>
    <row r="41" spans="1:23">
      <c r="A41" s="17">
        <v>7</v>
      </c>
      <c r="B41" s="17" t="s">
        <v>8</v>
      </c>
      <c r="C41" s="18" t="s">
        <v>136</v>
      </c>
      <c r="D41" s="25">
        <f t="shared" si="4"/>
        <v>47</v>
      </c>
      <c r="E41" s="13">
        <v>4</v>
      </c>
      <c r="F41" s="13">
        <v>9</v>
      </c>
      <c r="G41" s="13">
        <v>5</v>
      </c>
      <c r="H41" s="13">
        <v>0</v>
      </c>
      <c r="I41" s="13">
        <v>2</v>
      </c>
      <c r="J41" s="13">
        <v>1</v>
      </c>
      <c r="K41" s="13">
        <v>0</v>
      </c>
      <c r="L41" s="13">
        <v>0</v>
      </c>
      <c r="M41" s="13">
        <v>5</v>
      </c>
      <c r="N41" s="13">
        <v>2</v>
      </c>
      <c r="O41" s="13">
        <v>4</v>
      </c>
      <c r="P41" s="13">
        <v>0</v>
      </c>
      <c r="Q41" s="13">
        <v>8</v>
      </c>
      <c r="R41" s="13">
        <v>1</v>
      </c>
      <c r="S41" s="13">
        <v>0</v>
      </c>
      <c r="T41" s="13">
        <v>0</v>
      </c>
      <c r="U41" s="13">
        <v>0</v>
      </c>
      <c r="V41" s="13">
        <v>3</v>
      </c>
      <c r="W41" s="13">
        <v>3</v>
      </c>
    </row>
    <row r="42" spans="1:23">
      <c r="A42" s="17">
        <v>8</v>
      </c>
      <c r="B42" s="17" t="s">
        <v>133</v>
      </c>
      <c r="C42" s="18" t="s">
        <v>322</v>
      </c>
      <c r="D42" s="25">
        <f t="shared" si="4"/>
        <v>16</v>
      </c>
      <c r="E42" s="13">
        <v>0</v>
      </c>
      <c r="F42" s="13">
        <v>0</v>
      </c>
      <c r="G42" s="13">
        <v>3</v>
      </c>
      <c r="H42" s="13">
        <v>0</v>
      </c>
      <c r="I42" s="13">
        <v>0</v>
      </c>
      <c r="J42" s="13">
        <v>0</v>
      </c>
      <c r="K42" s="13">
        <v>0</v>
      </c>
      <c r="L42" s="13">
        <v>1</v>
      </c>
      <c r="M42" s="13">
        <v>2</v>
      </c>
      <c r="N42" s="13">
        <v>1</v>
      </c>
      <c r="O42" s="13">
        <v>2</v>
      </c>
      <c r="P42" s="13">
        <v>0</v>
      </c>
      <c r="Q42" s="13">
        <v>0</v>
      </c>
      <c r="R42" s="13">
        <v>0</v>
      </c>
      <c r="S42" s="13">
        <v>0</v>
      </c>
      <c r="T42" s="13">
        <v>5</v>
      </c>
      <c r="U42" s="13">
        <v>0</v>
      </c>
      <c r="V42" s="13">
        <v>0</v>
      </c>
      <c r="W42" s="13">
        <v>2</v>
      </c>
    </row>
    <row r="43" spans="1:23">
      <c r="A43" s="17">
        <v>9</v>
      </c>
      <c r="B43" s="17" t="s">
        <v>23</v>
      </c>
      <c r="C43" s="18" t="s">
        <v>323</v>
      </c>
      <c r="D43" s="25">
        <f t="shared" si="4"/>
        <v>8</v>
      </c>
      <c r="E43" s="13">
        <v>0</v>
      </c>
      <c r="F43" s="13">
        <v>0</v>
      </c>
      <c r="G43" s="13">
        <v>0</v>
      </c>
      <c r="H43" s="13">
        <v>0</v>
      </c>
      <c r="I43" s="13">
        <v>0</v>
      </c>
      <c r="J43" s="13">
        <v>1</v>
      </c>
      <c r="K43" s="13">
        <v>0</v>
      </c>
      <c r="L43" s="13">
        <v>0</v>
      </c>
      <c r="M43" s="13">
        <v>0</v>
      </c>
      <c r="N43" s="13">
        <v>0</v>
      </c>
      <c r="O43" s="13">
        <v>0</v>
      </c>
      <c r="P43" s="13">
        <v>0</v>
      </c>
      <c r="Q43" s="13">
        <v>2</v>
      </c>
      <c r="R43" s="13">
        <v>0</v>
      </c>
      <c r="S43" s="13">
        <v>0</v>
      </c>
      <c r="T43" s="13">
        <v>0</v>
      </c>
      <c r="U43" s="13">
        <v>0</v>
      </c>
      <c r="V43" s="13">
        <v>5</v>
      </c>
      <c r="W43" s="13">
        <v>0</v>
      </c>
    </row>
    <row r="44" spans="1:23">
      <c r="A44" s="17">
        <v>10</v>
      </c>
      <c r="B44" s="17" t="s">
        <v>188</v>
      </c>
      <c r="C44" s="18" t="s">
        <v>324</v>
      </c>
      <c r="D44" s="25">
        <f t="shared" si="4"/>
        <v>1</v>
      </c>
      <c r="E44" s="13">
        <v>0</v>
      </c>
      <c r="F44" s="13">
        <v>0</v>
      </c>
      <c r="G44" s="13">
        <v>0</v>
      </c>
      <c r="H44" s="13">
        <v>0</v>
      </c>
      <c r="I44" s="13">
        <v>0</v>
      </c>
      <c r="J44" s="13">
        <v>0</v>
      </c>
      <c r="K44" s="13">
        <v>0</v>
      </c>
      <c r="L44" s="13">
        <v>0</v>
      </c>
      <c r="M44" s="13">
        <v>0</v>
      </c>
      <c r="N44" s="13">
        <v>0</v>
      </c>
      <c r="O44" s="13">
        <v>0</v>
      </c>
      <c r="P44" s="13">
        <v>0</v>
      </c>
      <c r="Q44" s="13">
        <v>0</v>
      </c>
      <c r="R44" s="13">
        <v>0</v>
      </c>
      <c r="S44" s="13">
        <v>0</v>
      </c>
      <c r="T44" s="13">
        <v>1</v>
      </c>
      <c r="U44" s="13">
        <v>0</v>
      </c>
      <c r="V44" s="13">
        <v>0</v>
      </c>
      <c r="W44" s="13">
        <v>0</v>
      </c>
    </row>
    <row r="45" spans="1:23">
      <c r="A45" s="17">
        <v>11</v>
      </c>
      <c r="B45" s="17" t="s">
        <v>198</v>
      </c>
      <c r="C45" s="18" t="s">
        <v>325</v>
      </c>
      <c r="D45" s="25">
        <f t="shared" si="4"/>
        <v>2</v>
      </c>
      <c r="E45" s="13">
        <v>0</v>
      </c>
      <c r="F45" s="13">
        <v>1</v>
      </c>
      <c r="G45" s="13">
        <v>1</v>
      </c>
      <c r="H45" s="13">
        <v>0</v>
      </c>
      <c r="I45" s="13">
        <v>0</v>
      </c>
      <c r="J45" s="13">
        <v>0</v>
      </c>
      <c r="K45" s="13">
        <v>0</v>
      </c>
      <c r="L45" s="13">
        <v>0</v>
      </c>
      <c r="M45" s="13">
        <v>0</v>
      </c>
      <c r="N45" s="13">
        <v>0</v>
      </c>
      <c r="O45" s="13">
        <v>0</v>
      </c>
      <c r="P45" s="13">
        <v>0</v>
      </c>
      <c r="Q45" s="13">
        <v>0</v>
      </c>
      <c r="R45" s="13">
        <v>0</v>
      </c>
      <c r="S45" s="13">
        <v>0</v>
      </c>
      <c r="T45" s="13">
        <v>0</v>
      </c>
      <c r="U45" s="13">
        <v>0</v>
      </c>
      <c r="V45" s="13">
        <v>0</v>
      </c>
      <c r="W45" s="13">
        <v>0</v>
      </c>
    </row>
    <row r="46" spans="1:23">
      <c r="A46" s="17">
        <v>12</v>
      </c>
      <c r="B46" s="17" t="s">
        <v>38</v>
      </c>
      <c r="C46" s="18" t="s">
        <v>326</v>
      </c>
      <c r="D46" s="25">
        <f t="shared" si="4"/>
        <v>8</v>
      </c>
      <c r="E46" s="13">
        <v>0</v>
      </c>
      <c r="F46" s="13">
        <v>0</v>
      </c>
      <c r="G46" s="13">
        <v>0</v>
      </c>
      <c r="H46" s="13">
        <v>0</v>
      </c>
      <c r="I46" s="13">
        <v>1</v>
      </c>
      <c r="J46" s="13">
        <v>0</v>
      </c>
      <c r="K46" s="13">
        <v>0</v>
      </c>
      <c r="L46" s="13">
        <v>0</v>
      </c>
      <c r="M46" s="13">
        <v>0</v>
      </c>
      <c r="N46" s="13">
        <v>7</v>
      </c>
      <c r="O46" s="13">
        <v>0</v>
      </c>
      <c r="P46" s="13">
        <v>0</v>
      </c>
      <c r="Q46" s="13">
        <v>0</v>
      </c>
      <c r="R46" s="13">
        <v>0</v>
      </c>
      <c r="S46" s="13">
        <v>0</v>
      </c>
      <c r="T46" s="13">
        <v>0</v>
      </c>
      <c r="U46" s="13">
        <v>0</v>
      </c>
      <c r="V46" s="13">
        <v>0</v>
      </c>
      <c r="W46" s="13">
        <v>0</v>
      </c>
    </row>
    <row r="47" spans="1:23">
      <c r="A47" s="17">
        <v>13</v>
      </c>
      <c r="B47" s="17" t="s">
        <v>76</v>
      </c>
      <c r="C47" s="18" t="s">
        <v>327</v>
      </c>
      <c r="D47" s="25">
        <f t="shared" si="4"/>
        <v>4</v>
      </c>
      <c r="E47" s="13">
        <v>0</v>
      </c>
      <c r="F47" s="13">
        <v>0</v>
      </c>
      <c r="G47" s="13">
        <v>0</v>
      </c>
      <c r="H47" s="13">
        <v>4</v>
      </c>
      <c r="I47" s="13">
        <v>0</v>
      </c>
      <c r="J47" s="13">
        <v>0</v>
      </c>
      <c r="K47" s="13">
        <v>0</v>
      </c>
      <c r="L47" s="13">
        <v>0</v>
      </c>
      <c r="M47" s="13">
        <v>0</v>
      </c>
      <c r="N47" s="13">
        <v>0</v>
      </c>
      <c r="O47" s="13">
        <v>0</v>
      </c>
      <c r="P47" s="13">
        <v>0</v>
      </c>
      <c r="Q47" s="13">
        <v>0</v>
      </c>
      <c r="R47" s="13">
        <v>0</v>
      </c>
      <c r="S47" s="13">
        <v>0</v>
      </c>
      <c r="T47" s="13">
        <v>0</v>
      </c>
      <c r="U47" s="13">
        <v>0</v>
      </c>
      <c r="V47" s="13">
        <v>0</v>
      </c>
      <c r="W47" s="13">
        <v>0</v>
      </c>
    </row>
    <row r="48" spans="1:23">
      <c r="A48" s="17">
        <v>14</v>
      </c>
      <c r="B48" s="17" t="s">
        <v>257</v>
      </c>
      <c r="C48" s="18" t="s">
        <v>328</v>
      </c>
      <c r="D48" s="25">
        <f t="shared" si="4"/>
        <v>3</v>
      </c>
      <c r="E48" s="13">
        <v>0</v>
      </c>
      <c r="F48" s="13">
        <v>0</v>
      </c>
      <c r="G48" s="13">
        <v>0</v>
      </c>
      <c r="H48" s="13">
        <v>0</v>
      </c>
      <c r="I48" s="13">
        <v>0</v>
      </c>
      <c r="J48" s="13">
        <v>0</v>
      </c>
      <c r="K48" s="13">
        <v>0</v>
      </c>
      <c r="L48" s="13">
        <v>0</v>
      </c>
      <c r="M48" s="13">
        <v>0</v>
      </c>
      <c r="N48" s="13">
        <v>1</v>
      </c>
      <c r="O48" s="13">
        <v>1</v>
      </c>
      <c r="P48" s="13">
        <v>0</v>
      </c>
      <c r="Q48" s="13">
        <v>1</v>
      </c>
      <c r="R48" s="13">
        <v>0</v>
      </c>
      <c r="S48" s="13">
        <v>0</v>
      </c>
      <c r="T48" s="13">
        <v>0</v>
      </c>
      <c r="U48" s="13">
        <v>0</v>
      </c>
      <c r="V48" s="13">
        <v>0</v>
      </c>
      <c r="W48" s="13">
        <v>0</v>
      </c>
    </row>
    <row r="49" spans="1:23" s="24" customFormat="1" ht="14.25" customHeight="1">
      <c r="A49" s="64" t="s">
        <v>481</v>
      </c>
      <c r="B49" s="64"/>
      <c r="C49" s="65"/>
      <c r="D49" s="25">
        <f>SUM(D35:D48)</f>
        <v>337</v>
      </c>
      <c r="E49" s="25">
        <f t="shared" ref="E49:W49" si="5">SUM(E35:E48)</f>
        <v>17</v>
      </c>
      <c r="F49" s="25">
        <f t="shared" si="5"/>
        <v>18</v>
      </c>
      <c r="G49" s="25">
        <f t="shared" si="5"/>
        <v>12</v>
      </c>
      <c r="H49" s="25">
        <f t="shared" si="5"/>
        <v>10</v>
      </c>
      <c r="I49" s="25">
        <f t="shared" si="5"/>
        <v>11</v>
      </c>
      <c r="J49" s="25">
        <f t="shared" si="5"/>
        <v>16</v>
      </c>
      <c r="K49" s="25">
        <f t="shared" si="5"/>
        <v>12</v>
      </c>
      <c r="L49" s="25">
        <f t="shared" si="5"/>
        <v>7</v>
      </c>
      <c r="M49" s="25">
        <f t="shared" si="5"/>
        <v>36</v>
      </c>
      <c r="N49" s="25">
        <f t="shared" si="5"/>
        <v>33</v>
      </c>
      <c r="O49" s="25">
        <f t="shared" si="5"/>
        <v>19</v>
      </c>
      <c r="P49" s="25">
        <f t="shared" si="5"/>
        <v>23</v>
      </c>
      <c r="Q49" s="25">
        <f t="shared" si="5"/>
        <v>47</v>
      </c>
      <c r="R49" s="25">
        <f t="shared" si="5"/>
        <v>17</v>
      </c>
      <c r="S49" s="25">
        <f t="shared" si="5"/>
        <v>13</v>
      </c>
      <c r="T49" s="25">
        <f t="shared" si="5"/>
        <v>10</v>
      </c>
      <c r="U49" s="25">
        <f t="shared" si="5"/>
        <v>4</v>
      </c>
      <c r="V49" s="25">
        <f t="shared" si="5"/>
        <v>20</v>
      </c>
      <c r="W49" s="25">
        <f t="shared" si="5"/>
        <v>12</v>
      </c>
    </row>
    <row r="50" spans="1:23">
      <c r="A50" s="60" t="s">
        <v>135</v>
      </c>
      <c r="B50" s="61"/>
      <c r="C50" s="61"/>
      <c r="D50" s="26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</row>
    <row r="51" spans="1:23">
      <c r="A51" s="17">
        <v>1</v>
      </c>
      <c r="B51" s="17" t="s">
        <v>10</v>
      </c>
      <c r="C51" s="18" t="s">
        <v>376</v>
      </c>
      <c r="D51" s="25">
        <f t="shared" ref="D51:D64" si="6">SUM(E51:W51)</f>
        <v>383</v>
      </c>
      <c r="E51" s="13">
        <v>9</v>
      </c>
      <c r="F51" s="13">
        <v>9</v>
      </c>
      <c r="G51" s="13">
        <v>8</v>
      </c>
      <c r="H51" s="13">
        <v>6</v>
      </c>
      <c r="I51" s="13">
        <v>9</v>
      </c>
      <c r="J51" s="13">
        <v>8</v>
      </c>
      <c r="K51" s="13">
        <v>12</v>
      </c>
      <c r="L51" s="13">
        <v>9</v>
      </c>
      <c r="M51" s="13">
        <v>43</v>
      </c>
      <c r="N51" s="13">
        <v>29</v>
      </c>
      <c r="O51" s="13">
        <v>45</v>
      </c>
      <c r="P51" s="13">
        <v>29</v>
      </c>
      <c r="Q51" s="13">
        <v>61</v>
      </c>
      <c r="R51" s="13">
        <v>12</v>
      </c>
      <c r="S51" s="13">
        <v>11</v>
      </c>
      <c r="T51" s="13">
        <v>20</v>
      </c>
      <c r="U51" s="13">
        <v>23</v>
      </c>
      <c r="V51" s="13">
        <v>23</v>
      </c>
      <c r="W51" s="13">
        <v>17</v>
      </c>
    </row>
    <row r="52" spans="1:23">
      <c r="A52" s="17">
        <v>2</v>
      </c>
      <c r="B52" s="17" t="s">
        <v>118</v>
      </c>
      <c r="C52" s="18" t="s">
        <v>378</v>
      </c>
      <c r="D52" s="25">
        <f t="shared" si="6"/>
        <v>12</v>
      </c>
      <c r="E52" s="13">
        <v>0</v>
      </c>
      <c r="F52" s="13">
        <v>0</v>
      </c>
      <c r="G52" s="13">
        <v>0</v>
      </c>
      <c r="H52" s="13">
        <v>0</v>
      </c>
      <c r="I52" s="13">
        <v>0</v>
      </c>
      <c r="J52" s="13">
        <v>0</v>
      </c>
      <c r="K52" s="13">
        <v>0</v>
      </c>
      <c r="L52" s="13">
        <v>0</v>
      </c>
      <c r="M52" s="13">
        <v>0</v>
      </c>
      <c r="N52" s="13">
        <v>0</v>
      </c>
      <c r="O52" s="13">
        <v>0</v>
      </c>
      <c r="P52" s="13">
        <v>2</v>
      </c>
      <c r="Q52" s="13">
        <v>2</v>
      </c>
      <c r="R52" s="13">
        <v>0</v>
      </c>
      <c r="S52" s="13">
        <v>0</v>
      </c>
      <c r="T52" s="13">
        <v>1</v>
      </c>
      <c r="U52" s="13">
        <v>0</v>
      </c>
      <c r="V52" s="13">
        <v>3</v>
      </c>
      <c r="W52" s="13">
        <v>4</v>
      </c>
    </row>
    <row r="53" spans="1:23">
      <c r="A53" s="17">
        <v>3</v>
      </c>
      <c r="B53" s="17" t="s">
        <v>21</v>
      </c>
      <c r="C53" s="18" t="s">
        <v>379</v>
      </c>
      <c r="D53" s="25">
        <f t="shared" si="6"/>
        <v>3</v>
      </c>
      <c r="E53" s="13">
        <v>0</v>
      </c>
      <c r="F53" s="13">
        <v>0</v>
      </c>
      <c r="G53" s="13">
        <v>0</v>
      </c>
      <c r="H53" s="13">
        <v>0</v>
      </c>
      <c r="I53" s="13">
        <v>0</v>
      </c>
      <c r="J53" s="13">
        <v>0</v>
      </c>
      <c r="K53" s="13">
        <v>1</v>
      </c>
      <c r="L53" s="13">
        <v>0</v>
      </c>
      <c r="M53" s="13">
        <v>0</v>
      </c>
      <c r="N53" s="13">
        <v>1</v>
      </c>
      <c r="O53" s="13">
        <v>1</v>
      </c>
      <c r="P53" s="13">
        <v>0</v>
      </c>
      <c r="Q53" s="13">
        <v>0</v>
      </c>
      <c r="R53" s="13">
        <v>0</v>
      </c>
      <c r="S53" s="13">
        <v>0</v>
      </c>
      <c r="T53" s="13">
        <v>0</v>
      </c>
      <c r="U53" s="13">
        <v>0</v>
      </c>
      <c r="V53" s="13">
        <v>0</v>
      </c>
      <c r="W53" s="13">
        <v>0</v>
      </c>
    </row>
    <row r="54" spans="1:23">
      <c r="A54" s="17">
        <v>4</v>
      </c>
      <c r="B54" s="17" t="s">
        <v>38</v>
      </c>
      <c r="C54" s="18" t="s">
        <v>380</v>
      </c>
      <c r="D54" s="25">
        <f t="shared" si="6"/>
        <v>188</v>
      </c>
      <c r="E54" s="13">
        <v>2</v>
      </c>
      <c r="F54" s="13">
        <v>0</v>
      </c>
      <c r="G54" s="13">
        <v>0</v>
      </c>
      <c r="H54" s="13">
        <v>0</v>
      </c>
      <c r="I54" s="13">
        <v>0</v>
      </c>
      <c r="J54" s="13">
        <v>0</v>
      </c>
      <c r="K54" s="13">
        <v>0</v>
      </c>
      <c r="L54" s="13">
        <v>0</v>
      </c>
      <c r="M54" s="13">
        <v>2</v>
      </c>
      <c r="N54" s="13">
        <v>0</v>
      </c>
      <c r="O54" s="13">
        <v>1</v>
      </c>
      <c r="P54" s="13">
        <v>0</v>
      </c>
      <c r="Q54" s="13">
        <v>1</v>
      </c>
      <c r="R54" s="13">
        <v>0</v>
      </c>
      <c r="S54" s="13">
        <v>1</v>
      </c>
      <c r="T54" s="13">
        <v>181</v>
      </c>
      <c r="U54" s="13">
        <v>0</v>
      </c>
      <c r="V54" s="13">
        <v>0</v>
      </c>
      <c r="W54" s="13">
        <v>0</v>
      </c>
    </row>
    <row r="55" spans="1:23">
      <c r="A55" s="17">
        <v>5</v>
      </c>
      <c r="B55" s="17" t="s">
        <v>79</v>
      </c>
      <c r="C55" s="18" t="s">
        <v>381</v>
      </c>
      <c r="D55" s="25">
        <f t="shared" si="6"/>
        <v>19</v>
      </c>
      <c r="E55" s="13">
        <v>0</v>
      </c>
      <c r="F55" s="13">
        <v>0</v>
      </c>
      <c r="G55" s="13">
        <v>0</v>
      </c>
      <c r="H55" s="13">
        <v>0</v>
      </c>
      <c r="I55" s="13">
        <v>1</v>
      </c>
      <c r="J55" s="13">
        <v>0</v>
      </c>
      <c r="K55" s="13">
        <v>0</v>
      </c>
      <c r="L55" s="13">
        <v>0</v>
      </c>
      <c r="M55" s="13">
        <v>8</v>
      </c>
      <c r="N55" s="13">
        <v>0</v>
      </c>
      <c r="O55" s="13">
        <v>2</v>
      </c>
      <c r="P55" s="13">
        <v>1</v>
      </c>
      <c r="Q55" s="13">
        <v>1</v>
      </c>
      <c r="R55" s="13">
        <v>0</v>
      </c>
      <c r="S55" s="13">
        <v>0</v>
      </c>
      <c r="T55" s="13">
        <v>0</v>
      </c>
      <c r="U55" s="13">
        <v>0</v>
      </c>
      <c r="V55" s="13">
        <v>0</v>
      </c>
      <c r="W55" s="13">
        <v>6</v>
      </c>
    </row>
    <row r="56" spans="1:23">
      <c r="A56" s="17">
        <v>6</v>
      </c>
      <c r="B56" s="17" t="s">
        <v>151</v>
      </c>
      <c r="C56" s="18" t="s">
        <v>382</v>
      </c>
      <c r="D56" s="25">
        <f t="shared" si="6"/>
        <v>2</v>
      </c>
      <c r="E56" s="13">
        <v>0</v>
      </c>
      <c r="F56" s="13">
        <v>0</v>
      </c>
      <c r="G56" s="13">
        <v>0</v>
      </c>
      <c r="H56" s="13">
        <v>0</v>
      </c>
      <c r="I56" s="13">
        <v>0</v>
      </c>
      <c r="J56" s="13">
        <v>0</v>
      </c>
      <c r="K56" s="13">
        <v>0</v>
      </c>
      <c r="L56" s="13">
        <v>0</v>
      </c>
      <c r="M56" s="13">
        <v>0</v>
      </c>
      <c r="N56" s="13">
        <v>0</v>
      </c>
      <c r="O56" s="13">
        <v>0</v>
      </c>
      <c r="P56" s="13">
        <v>1</v>
      </c>
      <c r="Q56" s="13">
        <v>1</v>
      </c>
      <c r="R56" s="13">
        <v>0</v>
      </c>
      <c r="S56" s="13">
        <v>0</v>
      </c>
      <c r="T56" s="13">
        <v>0</v>
      </c>
      <c r="U56" s="13">
        <v>0</v>
      </c>
      <c r="V56" s="13">
        <v>0</v>
      </c>
      <c r="W56" s="13">
        <v>0</v>
      </c>
    </row>
    <row r="57" spans="1:23">
      <c r="A57" s="17">
        <v>7</v>
      </c>
      <c r="B57" s="17" t="s">
        <v>176</v>
      </c>
      <c r="C57" s="18" t="s">
        <v>314</v>
      </c>
      <c r="D57" s="25">
        <f t="shared" si="6"/>
        <v>14</v>
      </c>
      <c r="E57" s="13">
        <v>0</v>
      </c>
      <c r="F57" s="13">
        <v>0</v>
      </c>
      <c r="G57" s="13">
        <v>0</v>
      </c>
      <c r="H57" s="13">
        <v>0</v>
      </c>
      <c r="I57" s="13">
        <v>0</v>
      </c>
      <c r="J57" s="13">
        <v>0</v>
      </c>
      <c r="K57" s="13">
        <v>0</v>
      </c>
      <c r="L57" s="13">
        <v>0</v>
      </c>
      <c r="M57" s="13">
        <v>0</v>
      </c>
      <c r="N57" s="13">
        <v>0</v>
      </c>
      <c r="O57" s="13">
        <v>1</v>
      </c>
      <c r="P57" s="13">
        <v>1</v>
      </c>
      <c r="Q57" s="13">
        <v>3</v>
      </c>
      <c r="R57" s="13">
        <v>0</v>
      </c>
      <c r="S57" s="13">
        <v>0</v>
      </c>
      <c r="T57" s="13">
        <v>0</v>
      </c>
      <c r="U57" s="13">
        <v>3</v>
      </c>
      <c r="V57" s="13">
        <v>0</v>
      </c>
      <c r="W57" s="13">
        <v>6</v>
      </c>
    </row>
    <row r="58" spans="1:23">
      <c r="A58" s="17">
        <v>8</v>
      </c>
      <c r="B58" s="17" t="s">
        <v>13</v>
      </c>
      <c r="C58" s="18" t="s">
        <v>383</v>
      </c>
      <c r="D58" s="25">
        <f t="shared" si="6"/>
        <v>3</v>
      </c>
      <c r="E58" s="13">
        <v>0</v>
      </c>
      <c r="F58" s="13">
        <v>0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  <c r="M58" s="13">
        <v>0</v>
      </c>
      <c r="N58" s="13">
        <v>0</v>
      </c>
      <c r="O58" s="13">
        <v>0</v>
      </c>
      <c r="P58" s="13">
        <v>0</v>
      </c>
      <c r="Q58" s="13">
        <v>0</v>
      </c>
      <c r="R58" s="13">
        <v>0</v>
      </c>
      <c r="S58" s="13">
        <v>0</v>
      </c>
      <c r="T58" s="13">
        <v>0</v>
      </c>
      <c r="U58" s="13">
        <v>0</v>
      </c>
      <c r="V58" s="13">
        <v>1</v>
      </c>
      <c r="W58" s="13">
        <v>2</v>
      </c>
    </row>
    <row r="59" spans="1:23">
      <c r="A59" s="17">
        <v>9</v>
      </c>
      <c r="B59" s="17" t="s">
        <v>96</v>
      </c>
      <c r="C59" s="18" t="s">
        <v>384</v>
      </c>
      <c r="D59" s="25">
        <f t="shared" si="6"/>
        <v>21</v>
      </c>
      <c r="E59" s="13">
        <v>0</v>
      </c>
      <c r="F59" s="13">
        <v>0</v>
      </c>
      <c r="G59" s="13">
        <v>0</v>
      </c>
      <c r="H59" s="13">
        <v>0</v>
      </c>
      <c r="I59" s="13">
        <v>2</v>
      </c>
      <c r="J59" s="13">
        <v>0</v>
      </c>
      <c r="K59" s="13">
        <v>0</v>
      </c>
      <c r="L59" s="13">
        <v>0</v>
      </c>
      <c r="M59" s="13">
        <v>1</v>
      </c>
      <c r="N59" s="13">
        <v>0</v>
      </c>
      <c r="O59" s="13">
        <v>2</v>
      </c>
      <c r="P59" s="13">
        <v>0</v>
      </c>
      <c r="Q59" s="13">
        <v>13</v>
      </c>
      <c r="R59" s="13">
        <v>2</v>
      </c>
      <c r="S59" s="13">
        <v>0</v>
      </c>
      <c r="T59" s="13">
        <v>1</v>
      </c>
      <c r="U59" s="13">
        <v>0</v>
      </c>
      <c r="V59" s="13">
        <v>0</v>
      </c>
      <c r="W59" s="13">
        <v>0</v>
      </c>
    </row>
    <row r="60" spans="1:23">
      <c r="A60" s="17">
        <v>10</v>
      </c>
      <c r="B60" s="17" t="s">
        <v>385</v>
      </c>
      <c r="C60" s="18" t="s">
        <v>136</v>
      </c>
      <c r="D60" s="25">
        <f t="shared" si="6"/>
        <v>11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  <c r="M60" s="13">
        <v>0</v>
      </c>
      <c r="N60" s="13">
        <v>0</v>
      </c>
      <c r="O60" s="13">
        <v>0</v>
      </c>
      <c r="P60" s="13">
        <v>0</v>
      </c>
      <c r="Q60" s="13">
        <v>0</v>
      </c>
      <c r="R60" s="13">
        <v>0</v>
      </c>
      <c r="S60" s="13">
        <v>0</v>
      </c>
      <c r="T60" s="13">
        <v>0</v>
      </c>
      <c r="U60" s="13">
        <v>8</v>
      </c>
      <c r="V60" s="13">
        <v>0</v>
      </c>
      <c r="W60" s="13">
        <v>3</v>
      </c>
    </row>
    <row r="61" spans="1:23">
      <c r="A61" s="17">
        <v>11</v>
      </c>
      <c r="B61" s="17" t="s">
        <v>116</v>
      </c>
      <c r="C61" s="18" t="s">
        <v>81</v>
      </c>
      <c r="D61" s="25">
        <f t="shared" si="6"/>
        <v>8</v>
      </c>
      <c r="E61" s="13">
        <v>0</v>
      </c>
      <c r="F61" s="13">
        <v>0</v>
      </c>
      <c r="G61" s="13">
        <v>0</v>
      </c>
      <c r="H61" s="13">
        <v>0</v>
      </c>
      <c r="I61" s="13">
        <v>0</v>
      </c>
      <c r="J61" s="13">
        <v>0</v>
      </c>
      <c r="K61" s="13">
        <v>0</v>
      </c>
      <c r="L61" s="13">
        <v>0</v>
      </c>
      <c r="M61" s="13">
        <v>1</v>
      </c>
      <c r="N61" s="13">
        <v>0</v>
      </c>
      <c r="O61" s="13">
        <v>0</v>
      </c>
      <c r="P61" s="13">
        <v>0</v>
      </c>
      <c r="Q61" s="13">
        <v>0</v>
      </c>
      <c r="R61" s="13">
        <v>0</v>
      </c>
      <c r="S61" s="13">
        <v>0</v>
      </c>
      <c r="T61" s="13">
        <v>7</v>
      </c>
      <c r="U61" s="13">
        <v>0</v>
      </c>
      <c r="V61" s="13">
        <v>0</v>
      </c>
      <c r="W61" s="13">
        <v>0</v>
      </c>
    </row>
    <row r="62" spans="1:23">
      <c r="A62" s="17">
        <v>12</v>
      </c>
      <c r="B62" s="17" t="s">
        <v>29</v>
      </c>
      <c r="C62" s="18" t="s">
        <v>386</v>
      </c>
      <c r="D62" s="25">
        <f t="shared" si="6"/>
        <v>2</v>
      </c>
      <c r="E62" s="13">
        <v>0</v>
      </c>
      <c r="F62" s="13">
        <v>0</v>
      </c>
      <c r="G62" s="13">
        <v>0</v>
      </c>
      <c r="H62" s="13">
        <v>0</v>
      </c>
      <c r="I62" s="13">
        <v>0</v>
      </c>
      <c r="J62" s="13">
        <v>0</v>
      </c>
      <c r="K62" s="13">
        <v>0</v>
      </c>
      <c r="L62" s="13">
        <v>0</v>
      </c>
      <c r="M62" s="13">
        <v>0</v>
      </c>
      <c r="N62" s="13">
        <v>0</v>
      </c>
      <c r="O62" s="13">
        <v>0</v>
      </c>
      <c r="P62" s="13">
        <v>0</v>
      </c>
      <c r="Q62" s="13">
        <v>1</v>
      </c>
      <c r="R62" s="13">
        <v>0</v>
      </c>
      <c r="S62" s="13">
        <v>0</v>
      </c>
      <c r="T62" s="13">
        <v>0</v>
      </c>
      <c r="U62" s="13">
        <v>1</v>
      </c>
      <c r="V62" s="13">
        <v>0</v>
      </c>
      <c r="W62" s="13">
        <v>0</v>
      </c>
    </row>
    <row r="63" spans="1:23">
      <c r="A63" s="17">
        <v>13</v>
      </c>
      <c r="B63" s="17" t="s">
        <v>152</v>
      </c>
      <c r="C63" s="18" t="s">
        <v>387</v>
      </c>
      <c r="D63" s="25">
        <f t="shared" si="6"/>
        <v>1</v>
      </c>
      <c r="E63" s="13">
        <v>0</v>
      </c>
      <c r="F63" s="13">
        <v>0</v>
      </c>
      <c r="G63" s="13">
        <v>0</v>
      </c>
      <c r="H63" s="13">
        <v>0</v>
      </c>
      <c r="I63" s="13">
        <v>0</v>
      </c>
      <c r="J63" s="13">
        <v>0</v>
      </c>
      <c r="K63" s="13">
        <v>0</v>
      </c>
      <c r="L63" s="13">
        <v>0</v>
      </c>
      <c r="M63" s="13">
        <v>0</v>
      </c>
      <c r="N63" s="13">
        <v>1</v>
      </c>
      <c r="O63" s="13">
        <v>0</v>
      </c>
      <c r="P63" s="13">
        <v>0</v>
      </c>
      <c r="Q63" s="13">
        <v>0</v>
      </c>
      <c r="R63" s="13">
        <v>0</v>
      </c>
      <c r="S63" s="13">
        <v>0</v>
      </c>
      <c r="T63" s="13">
        <v>0</v>
      </c>
      <c r="U63" s="13">
        <v>0</v>
      </c>
      <c r="V63" s="13">
        <v>0</v>
      </c>
      <c r="W63" s="13">
        <v>0</v>
      </c>
    </row>
    <row r="64" spans="1:23">
      <c r="A64" s="17">
        <v>14</v>
      </c>
      <c r="B64" s="17" t="s">
        <v>49</v>
      </c>
      <c r="C64" s="18" t="s">
        <v>388</v>
      </c>
      <c r="D64" s="25">
        <f t="shared" si="6"/>
        <v>7</v>
      </c>
      <c r="E64" s="13">
        <v>0</v>
      </c>
      <c r="F64" s="13">
        <v>0</v>
      </c>
      <c r="G64" s="13">
        <v>0</v>
      </c>
      <c r="H64" s="13">
        <v>0</v>
      </c>
      <c r="I64" s="13">
        <v>1</v>
      </c>
      <c r="J64" s="13">
        <v>0</v>
      </c>
      <c r="K64" s="13">
        <v>0</v>
      </c>
      <c r="L64" s="13">
        <v>1</v>
      </c>
      <c r="M64" s="13">
        <v>0</v>
      </c>
      <c r="N64" s="13">
        <v>0</v>
      </c>
      <c r="O64" s="13">
        <v>1</v>
      </c>
      <c r="P64" s="13">
        <v>0</v>
      </c>
      <c r="Q64" s="13">
        <v>0</v>
      </c>
      <c r="R64" s="13">
        <v>0</v>
      </c>
      <c r="S64" s="13">
        <v>0</v>
      </c>
      <c r="T64" s="13">
        <v>4</v>
      </c>
      <c r="U64" s="13">
        <v>0</v>
      </c>
      <c r="V64" s="13">
        <v>0</v>
      </c>
      <c r="W64" s="13">
        <v>0</v>
      </c>
    </row>
    <row r="65" spans="1:23" s="24" customFormat="1" ht="14.25" customHeight="1">
      <c r="A65" s="64" t="s">
        <v>481</v>
      </c>
      <c r="B65" s="64"/>
      <c r="C65" s="65"/>
      <c r="D65" s="25">
        <f>SUM(D51:D64)</f>
        <v>674</v>
      </c>
      <c r="E65" s="25">
        <f t="shared" ref="E65:W65" si="7">SUM(E51:E64)</f>
        <v>11</v>
      </c>
      <c r="F65" s="25">
        <f t="shared" si="7"/>
        <v>9</v>
      </c>
      <c r="G65" s="25">
        <f t="shared" si="7"/>
        <v>8</v>
      </c>
      <c r="H65" s="25">
        <f t="shared" si="7"/>
        <v>6</v>
      </c>
      <c r="I65" s="25">
        <f t="shared" si="7"/>
        <v>13</v>
      </c>
      <c r="J65" s="25">
        <f t="shared" si="7"/>
        <v>8</v>
      </c>
      <c r="K65" s="25">
        <f t="shared" si="7"/>
        <v>13</v>
      </c>
      <c r="L65" s="25">
        <f t="shared" si="7"/>
        <v>10</v>
      </c>
      <c r="M65" s="25">
        <f t="shared" si="7"/>
        <v>55</v>
      </c>
      <c r="N65" s="25">
        <f t="shared" si="7"/>
        <v>31</v>
      </c>
      <c r="O65" s="25">
        <f t="shared" si="7"/>
        <v>53</v>
      </c>
      <c r="P65" s="25">
        <f t="shared" si="7"/>
        <v>34</v>
      </c>
      <c r="Q65" s="25">
        <f t="shared" si="7"/>
        <v>83</v>
      </c>
      <c r="R65" s="25">
        <f t="shared" si="7"/>
        <v>14</v>
      </c>
      <c r="S65" s="25">
        <f t="shared" si="7"/>
        <v>12</v>
      </c>
      <c r="T65" s="25">
        <f t="shared" si="7"/>
        <v>214</v>
      </c>
      <c r="U65" s="25">
        <f t="shared" si="7"/>
        <v>35</v>
      </c>
      <c r="V65" s="25">
        <f t="shared" si="7"/>
        <v>27</v>
      </c>
      <c r="W65" s="25">
        <f t="shared" si="7"/>
        <v>38</v>
      </c>
    </row>
    <row r="66" spans="1:23">
      <c r="A66" s="59" t="s">
        <v>50</v>
      </c>
      <c r="B66" s="59"/>
      <c r="C66" s="60"/>
      <c r="D66" s="25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</row>
    <row r="67" spans="1:23">
      <c r="A67" s="17">
        <v>1</v>
      </c>
      <c r="B67" s="17" t="s">
        <v>12</v>
      </c>
      <c r="C67" s="18" t="s">
        <v>347</v>
      </c>
      <c r="D67" s="25">
        <f t="shared" ref="D67:D80" si="8">SUM(E67:W67)</f>
        <v>194</v>
      </c>
      <c r="E67" s="13">
        <v>9</v>
      </c>
      <c r="F67" s="13">
        <v>3</v>
      </c>
      <c r="G67" s="13">
        <v>4</v>
      </c>
      <c r="H67" s="13">
        <v>3</v>
      </c>
      <c r="I67" s="13">
        <v>7</v>
      </c>
      <c r="J67" s="13">
        <v>3</v>
      </c>
      <c r="K67" s="13">
        <v>73</v>
      </c>
      <c r="L67" s="13">
        <v>2</v>
      </c>
      <c r="M67" s="13">
        <v>19</v>
      </c>
      <c r="N67" s="13">
        <v>7</v>
      </c>
      <c r="O67" s="13">
        <v>12</v>
      </c>
      <c r="P67" s="13">
        <v>5</v>
      </c>
      <c r="Q67" s="13">
        <v>17</v>
      </c>
      <c r="R67" s="13">
        <v>5</v>
      </c>
      <c r="S67" s="13">
        <v>2</v>
      </c>
      <c r="T67" s="13">
        <v>6</v>
      </c>
      <c r="U67" s="13">
        <v>8</v>
      </c>
      <c r="V67" s="13">
        <v>6</v>
      </c>
      <c r="W67" s="13">
        <v>3</v>
      </c>
    </row>
    <row r="68" spans="1:23" hidden="1">
      <c r="A68" s="17">
        <v>2</v>
      </c>
      <c r="B68" s="17" t="s">
        <v>8</v>
      </c>
      <c r="C68" s="18" t="s">
        <v>348</v>
      </c>
      <c r="D68" s="25">
        <f t="shared" si="8"/>
        <v>0</v>
      </c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</row>
    <row r="69" spans="1:23">
      <c r="A69" s="17">
        <v>3</v>
      </c>
      <c r="B69" s="17" t="s">
        <v>80</v>
      </c>
      <c r="C69" s="18" t="s">
        <v>81</v>
      </c>
      <c r="D69" s="25">
        <f t="shared" si="8"/>
        <v>38</v>
      </c>
      <c r="E69" s="13">
        <v>0</v>
      </c>
      <c r="F69" s="13">
        <v>1</v>
      </c>
      <c r="G69" s="13">
        <v>0</v>
      </c>
      <c r="H69" s="13">
        <v>0</v>
      </c>
      <c r="I69" s="13">
        <v>6</v>
      </c>
      <c r="J69" s="13">
        <v>0</v>
      </c>
      <c r="K69" s="13">
        <v>0</v>
      </c>
      <c r="L69" s="13">
        <v>2</v>
      </c>
      <c r="M69" s="13">
        <v>1</v>
      </c>
      <c r="N69" s="13">
        <v>13</v>
      </c>
      <c r="O69" s="13">
        <v>3</v>
      </c>
      <c r="P69" s="13">
        <v>1</v>
      </c>
      <c r="Q69" s="13">
        <v>1</v>
      </c>
      <c r="R69" s="13">
        <v>3</v>
      </c>
      <c r="S69" s="13">
        <v>0</v>
      </c>
      <c r="T69" s="13">
        <v>2</v>
      </c>
      <c r="U69" s="13">
        <v>1</v>
      </c>
      <c r="V69" s="13">
        <v>0</v>
      </c>
      <c r="W69" s="13">
        <v>4</v>
      </c>
    </row>
    <row r="70" spans="1:23">
      <c r="A70" s="17">
        <v>4</v>
      </c>
      <c r="B70" s="17" t="s">
        <v>79</v>
      </c>
      <c r="C70" s="18" t="s">
        <v>349</v>
      </c>
      <c r="D70" s="25">
        <f t="shared" si="8"/>
        <v>19</v>
      </c>
      <c r="E70" s="13">
        <v>0</v>
      </c>
      <c r="F70" s="13">
        <v>0</v>
      </c>
      <c r="G70" s="13">
        <v>1</v>
      </c>
      <c r="H70" s="13">
        <v>0</v>
      </c>
      <c r="I70" s="13">
        <v>1</v>
      </c>
      <c r="J70" s="13">
        <v>0</v>
      </c>
      <c r="K70" s="13">
        <v>0</v>
      </c>
      <c r="L70" s="13">
        <v>0</v>
      </c>
      <c r="M70" s="13">
        <v>0</v>
      </c>
      <c r="N70" s="13">
        <v>2</v>
      </c>
      <c r="O70" s="13">
        <v>2</v>
      </c>
      <c r="P70" s="13">
        <v>5</v>
      </c>
      <c r="Q70" s="13">
        <v>4</v>
      </c>
      <c r="R70" s="13">
        <v>1</v>
      </c>
      <c r="S70" s="13">
        <v>0</v>
      </c>
      <c r="T70" s="13">
        <v>3</v>
      </c>
      <c r="U70" s="13">
        <v>0</v>
      </c>
      <c r="V70" s="13">
        <v>0</v>
      </c>
      <c r="W70" s="13">
        <v>0</v>
      </c>
    </row>
    <row r="71" spans="1:23">
      <c r="A71" s="17">
        <v>5</v>
      </c>
      <c r="B71" s="17" t="s">
        <v>84</v>
      </c>
      <c r="C71" s="18" t="s">
        <v>350</v>
      </c>
      <c r="D71" s="25">
        <f t="shared" si="8"/>
        <v>8</v>
      </c>
      <c r="E71" s="13">
        <v>0</v>
      </c>
      <c r="F71" s="13">
        <v>0</v>
      </c>
      <c r="G71" s="13">
        <v>0</v>
      </c>
      <c r="H71" s="13">
        <v>3</v>
      </c>
      <c r="I71" s="13">
        <v>0</v>
      </c>
      <c r="J71" s="13">
        <v>0</v>
      </c>
      <c r="K71" s="13">
        <v>0</v>
      </c>
      <c r="L71" s="13">
        <v>0</v>
      </c>
      <c r="M71" s="13">
        <v>1</v>
      </c>
      <c r="N71" s="13">
        <v>2</v>
      </c>
      <c r="O71" s="13">
        <v>2</v>
      </c>
      <c r="P71" s="13">
        <v>0</v>
      </c>
      <c r="Q71" s="13">
        <v>0</v>
      </c>
      <c r="R71" s="13">
        <v>0</v>
      </c>
      <c r="S71" s="13">
        <v>0</v>
      </c>
      <c r="T71" s="13">
        <v>0</v>
      </c>
      <c r="U71" s="13">
        <v>0</v>
      </c>
      <c r="V71" s="13">
        <v>0</v>
      </c>
      <c r="W71" s="13">
        <v>0</v>
      </c>
    </row>
    <row r="72" spans="1:23">
      <c r="A72" s="17">
        <v>6</v>
      </c>
      <c r="B72" s="17" t="s">
        <v>133</v>
      </c>
      <c r="C72" s="18" t="s">
        <v>351</v>
      </c>
      <c r="D72" s="25">
        <f t="shared" si="8"/>
        <v>1</v>
      </c>
      <c r="E72" s="13">
        <v>0</v>
      </c>
      <c r="F72" s="13">
        <v>0</v>
      </c>
      <c r="G72" s="13">
        <v>0</v>
      </c>
      <c r="H72" s="13">
        <v>0</v>
      </c>
      <c r="I72" s="13">
        <v>1</v>
      </c>
      <c r="J72" s="13">
        <v>0</v>
      </c>
      <c r="K72" s="13">
        <v>0</v>
      </c>
      <c r="L72" s="13">
        <v>0</v>
      </c>
      <c r="M72" s="13">
        <v>0</v>
      </c>
      <c r="N72" s="13">
        <v>0</v>
      </c>
      <c r="O72" s="13">
        <v>0</v>
      </c>
      <c r="P72" s="13">
        <v>0</v>
      </c>
      <c r="Q72" s="13">
        <v>0</v>
      </c>
      <c r="R72" s="13">
        <v>0</v>
      </c>
      <c r="S72" s="13">
        <v>0</v>
      </c>
      <c r="T72" s="13">
        <v>0</v>
      </c>
      <c r="U72" s="13">
        <v>0</v>
      </c>
      <c r="V72" s="13">
        <v>0</v>
      </c>
      <c r="W72" s="13">
        <v>0</v>
      </c>
    </row>
    <row r="73" spans="1:23">
      <c r="A73" s="17">
        <v>7</v>
      </c>
      <c r="B73" s="17" t="s">
        <v>62</v>
      </c>
      <c r="C73" s="18" t="s">
        <v>352</v>
      </c>
      <c r="D73" s="25">
        <f t="shared" si="8"/>
        <v>1</v>
      </c>
      <c r="E73" s="13">
        <v>0</v>
      </c>
      <c r="F73" s="13">
        <v>0</v>
      </c>
      <c r="G73" s="13">
        <v>0</v>
      </c>
      <c r="H73" s="13">
        <v>0</v>
      </c>
      <c r="I73" s="13">
        <v>0</v>
      </c>
      <c r="J73" s="13">
        <v>1</v>
      </c>
      <c r="K73" s="13">
        <v>0</v>
      </c>
      <c r="L73" s="13">
        <v>0</v>
      </c>
      <c r="M73" s="13">
        <v>0</v>
      </c>
      <c r="N73" s="13">
        <v>0</v>
      </c>
      <c r="O73" s="13">
        <v>0</v>
      </c>
      <c r="P73" s="13">
        <v>0</v>
      </c>
      <c r="Q73" s="13">
        <v>0</v>
      </c>
      <c r="R73" s="13">
        <v>0</v>
      </c>
      <c r="S73" s="13">
        <v>0</v>
      </c>
      <c r="T73" s="13">
        <v>0</v>
      </c>
      <c r="U73" s="13">
        <v>0</v>
      </c>
      <c r="V73" s="13">
        <v>0</v>
      </c>
      <c r="W73" s="13">
        <v>0</v>
      </c>
    </row>
    <row r="74" spans="1:23">
      <c r="A74" s="17">
        <v>8</v>
      </c>
      <c r="B74" s="17" t="s">
        <v>202</v>
      </c>
      <c r="C74" s="18" t="s">
        <v>353</v>
      </c>
      <c r="D74" s="25">
        <f t="shared" si="8"/>
        <v>0</v>
      </c>
      <c r="E74" s="13">
        <v>0</v>
      </c>
      <c r="F74" s="13">
        <v>0</v>
      </c>
      <c r="G74" s="13">
        <v>0</v>
      </c>
      <c r="H74" s="13">
        <v>0</v>
      </c>
      <c r="I74" s="13">
        <v>0</v>
      </c>
      <c r="J74" s="13">
        <v>0</v>
      </c>
      <c r="K74" s="13">
        <v>0</v>
      </c>
      <c r="L74" s="13">
        <v>0</v>
      </c>
      <c r="M74" s="13">
        <v>0</v>
      </c>
      <c r="N74" s="13">
        <v>0</v>
      </c>
      <c r="O74" s="13">
        <v>0</v>
      </c>
      <c r="P74" s="13">
        <v>0</v>
      </c>
      <c r="Q74" s="13">
        <v>0</v>
      </c>
      <c r="R74" s="13">
        <v>0</v>
      </c>
      <c r="S74" s="13">
        <v>0</v>
      </c>
      <c r="T74" s="13">
        <v>0</v>
      </c>
      <c r="U74" s="13">
        <v>0</v>
      </c>
      <c r="V74" s="13">
        <v>0</v>
      </c>
      <c r="W74" s="13">
        <v>0</v>
      </c>
    </row>
    <row r="75" spans="1:23">
      <c r="A75" s="17">
        <v>9</v>
      </c>
      <c r="B75" s="17" t="s">
        <v>192</v>
      </c>
      <c r="C75" s="18" t="s">
        <v>354</v>
      </c>
      <c r="D75" s="25">
        <f t="shared" si="8"/>
        <v>0</v>
      </c>
      <c r="E75" s="13">
        <v>0</v>
      </c>
      <c r="F75" s="13">
        <v>0</v>
      </c>
      <c r="G75" s="13">
        <v>0</v>
      </c>
      <c r="H75" s="13">
        <v>0</v>
      </c>
      <c r="I75" s="13">
        <v>0</v>
      </c>
      <c r="J75" s="13">
        <v>0</v>
      </c>
      <c r="K75" s="13">
        <v>0</v>
      </c>
      <c r="L75" s="13">
        <v>0</v>
      </c>
      <c r="M75" s="13">
        <v>0</v>
      </c>
      <c r="N75" s="13">
        <v>0</v>
      </c>
      <c r="O75" s="13">
        <v>0</v>
      </c>
      <c r="P75" s="13">
        <v>0</v>
      </c>
      <c r="Q75" s="13">
        <v>0</v>
      </c>
      <c r="R75" s="13">
        <v>0</v>
      </c>
      <c r="S75" s="13">
        <v>0</v>
      </c>
      <c r="T75" s="13">
        <v>0</v>
      </c>
      <c r="U75" s="13">
        <v>0</v>
      </c>
      <c r="V75" s="13">
        <v>0</v>
      </c>
      <c r="W75" s="13">
        <v>0</v>
      </c>
    </row>
    <row r="76" spans="1:23">
      <c r="A76" s="17">
        <v>10</v>
      </c>
      <c r="B76" s="17" t="s">
        <v>355</v>
      </c>
      <c r="C76" s="18" t="s">
        <v>356</v>
      </c>
      <c r="D76" s="25">
        <f t="shared" si="8"/>
        <v>0</v>
      </c>
      <c r="E76" s="13">
        <v>0</v>
      </c>
      <c r="F76" s="13">
        <v>0</v>
      </c>
      <c r="G76" s="13">
        <v>0</v>
      </c>
      <c r="H76" s="13">
        <v>0</v>
      </c>
      <c r="I76" s="13">
        <v>0</v>
      </c>
      <c r="J76" s="13">
        <v>0</v>
      </c>
      <c r="K76" s="13">
        <v>0</v>
      </c>
      <c r="L76" s="13">
        <v>0</v>
      </c>
      <c r="M76" s="13">
        <v>0</v>
      </c>
      <c r="N76" s="13">
        <v>0</v>
      </c>
      <c r="O76" s="13">
        <v>0</v>
      </c>
      <c r="P76" s="13">
        <v>0</v>
      </c>
      <c r="Q76" s="13">
        <v>0</v>
      </c>
      <c r="R76" s="13">
        <v>0</v>
      </c>
      <c r="S76" s="13">
        <v>0</v>
      </c>
      <c r="T76" s="13">
        <v>0</v>
      </c>
      <c r="U76" s="13">
        <v>0</v>
      </c>
      <c r="V76" s="13">
        <v>0</v>
      </c>
      <c r="W76" s="13">
        <v>0</v>
      </c>
    </row>
    <row r="77" spans="1:23">
      <c r="A77" s="17">
        <v>11</v>
      </c>
      <c r="B77" s="17" t="s">
        <v>58</v>
      </c>
      <c r="C77" s="18" t="s">
        <v>357</v>
      </c>
      <c r="D77" s="25">
        <f t="shared" si="8"/>
        <v>0</v>
      </c>
      <c r="E77" s="13">
        <v>0</v>
      </c>
      <c r="F77" s="13">
        <v>0</v>
      </c>
      <c r="G77" s="13">
        <v>0</v>
      </c>
      <c r="H77" s="13">
        <v>0</v>
      </c>
      <c r="I77" s="13">
        <v>0</v>
      </c>
      <c r="J77" s="13">
        <v>0</v>
      </c>
      <c r="K77" s="13">
        <v>0</v>
      </c>
      <c r="L77" s="13">
        <v>0</v>
      </c>
      <c r="M77" s="13">
        <v>0</v>
      </c>
      <c r="N77" s="13">
        <v>0</v>
      </c>
      <c r="O77" s="13">
        <v>0</v>
      </c>
      <c r="P77" s="13">
        <v>0</v>
      </c>
      <c r="Q77" s="13">
        <v>0</v>
      </c>
      <c r="R77" s="13">
        <v>0</v>
      </c>
      <c r="S77" s="13">
        <v>0</v>
      </c>
      <c r="T77" s="13">
        <v>0</v>
      </c>
      <c r="U77" s="13">
        <v>0</v>
      </c>
      <c r="V77" s="13">
        <v>0</v>
      </c>
      <c r="W77" s="13">
        <v>0</v>
      </c>
    </row>
    <row r="78" spans="1:23">
      <c r="A78" s="17">
        <v>12</v>
      </c>
      <c r="B78" s="17" t="s">
        <v>107</v>
      </c>
      <c r="C78" s="18" t="s">
        <v>358</v>
      </c>
      <c r="D78" s="25">
        <f t="shared" si="8"/>
        <v>0</v>
      </c>
      <c r="E78" s="13">
        <v>0</v>
      </c>
      <c r="F78" s="13">
        <v>0</v>
      </c>
      <c r="G78" s="13">
        <v>0</v>
      </c>
      <c r="H78" s="13">
        <v>0</v>
      </c>
      <c r="I78" s="13">
        <v>0</v>
      </c>
      <c r="J78" s="13">
        <v>0</v>
      </c>
      <c r="K78" s="13">
        <v>0</v>
      </c>
      <c r="L78" s="13">
        <v>0</v>
      </c>
      <c r="M78" s="13">
        <v>0</v>
      </c>
      <c r="N78" s="13">
        <v>0</v>
      </c>
      <c r="O78" s="13">
        <v>0</v>
      </c>
      <c r="P78" s="13">
        <v>0</v>
      </c>
      <c r="Q78" s="13">
        <v>0</v>
      </c>
      <c r="R78" s="13">
        <v>0</v>
      </c>
      <c r="S78" s="13">
        <v>0</v>
      </c>
      <c r="T78" s="13">
        <v>0</v>
      </c>
      <c r="U78" s="13">
        <v>0</v>
      </c>
      <c r="V78" s="13">
        <v>0</v>
      </c>
      <c r="W78" s="13">
        <v>0</v>
      </c>
    </row>
    <row r="79" spans="1:23">
      <c r="A79" s="17">
        <v>13</v>
      </c>
      <c r="B79" s="17" t="s">
        <v>229</v>
      </c>
      <c r="C79" s="18" t="s">
        <v>359</v>
      </c>
      <c r="D79" s="25">
        <f t="shared" si="8"/>
        <v>0</v>
      </c>
      <c r="E79" s="13">
        <v>0</v>
      </c>
      <c r="F79" s="13">
        <v>0</v>
      </c>
      <c r="G79" s="13">
        <v>0</v>
      </c>
      <c r="H79" s="13">
        <v>0</v>
      </c>
      <c r="I79" s="13">
        <v>0</v>
      </c>
      <c r="J79" s="13">
        <v>0</v>
      </c>
      <c r="K79" s="13">
        <v>0</v>
      </c>
      <c r="L79" s="13">
        <v>0</v>
      </c>
      <c r="M79" s="13">
        <v>0</v>
      </c>
      <c r="N79" s="13">
        <v>0</v>
      </c>
      <c r="O79" s="13">
        <v>0</v>
      </c>
      <c r="P79" s="13">
        <v>0</v>
      </c>
      <c r="Q79" s="13">
        <v>0</v>
      </c>
      <c r="R79" s="13">
        <v>0</v>
      </c>
      <c r="S79" s="13">
        <v>0</v>
      </c>
      <c r="T79" s="13">
        <v>0</v>
      </c>
      <c r="U79" s="13">
        <v>0</v>
      </c>
      <c r="V79" s="13">
        <v>0</v>
      </c>
      <c r="W79" s="13">
        <v>0</v>
      </c>
    </row>
    <row r="80" spans="1:23">
      <c r="A80" s="17">
        <v>14</v>
      </c>
      <c r="B80" s="17" t="s">
        <v>7</v>
      </c>
      <c r="C80" s="18" t="s">
        <v>158</v>
      </c>
      <c r="D80" s="25">
        <f t="shared" si="8"/>
        <v>2</v>
      </c>
      <c r="E80" s="13">
        <v>0</v>
      </c>
      <c r="F80" s="13">
        <v>0</v>
      </c>
      <c r="G80" s="13">
        <v>0</v>
      </c>
      <c r="H80" s="13">
        <v>0</v>
      </c>
      <c r="I80" s="13">
        <v>0</v>
      </c>
      <c r="J80" s="13">
        <v>0</v>
      </c>
      <c r="K80" s="13">
        <v>0</v>
      </c>
      <c r="L80" s="13">
        <v>0</v>
      </c>
      <c r="M80" s="13">
        <v>0</v>
      </c>
      <c r="N80" s="13">
        <v>2</v>
      </c>
      <c r="O80" s="13">
        <v>0</v>
      </c>
      <c r="P80" s="13">
        <v>0</v>
      </c>
      <c r="Q80" s="13">
        <v>0</v>
      </c>
      <c r="R80" s="13">
        <v>0</v>
      </c>
      <c r="S80" s="13">
        <v>0</v>
      </c>
      <c r="T80" s="13">
        <v>0</v>
      </c>
      <c r="U80" s="13">
        <v>0</v>
      </c>
      <c r="V80" s="13">
        <v>0</v>
      </c>
      <c r="W80" s="13">
        <v>0</v>
      </c>
    </row>
    <row r="81" spans="1:23" s="24" customFormat="1" ht="14.25" customHeight="1">
      <c r="A81" s="64" t="s">
        <v>481</v>
      </c>
      <c r="B81" s="64"/>
      <c r="C81" s="65"/>
      <c r="D81" s="25">
        <f>SUM(D67:D80)</f>
        <v>263</v>
      </c>
      <c r="E81" s="25">
        <f t="shared" ref="E81:W81" si="9">SUM(E67:E80)</f>
        <v>9</v>
      </c>
      <c r="F81" s="25">
        <f t="shared" si="9"/>
        <v>4</v>
      </c>
      <c r="G81" s="25">
        <f t="shared" si="9"/>
        <v>5</v>
      </c>
      <c r="H81" s="25">
        <f t="shared" si="9"/>
        <v>6</v>
      </c>
      <c r="I81" s="25">
        <f t="shared" si="9"/>
        <v>15</v>
      </c>
      <c r="J81" s="25">
        <f t="shared" si="9"/>
        <v>4</v>
      </c>
      <c r="K81" s="25">
        <f t="shared" si="9"/>
        <v>73</v>
      </c>
      <c r="L81" s="25">
        <f t="shared" si="9"/>
        <v>4</v>
      </c>
      <c r="M81" s="25">
        <f t="shared" si="9"/>
        <v>21</v>
      </c>
      <c r="N81" s="25">
        <f t="shared" si="9"/>
        <v>26</v>
      </c>
      <c r="O81" s="25">
        <f t="shared" si="9"/>
        <v>19</v>
      </c>
      <c r="P81" s="25">
        <f t="shared" si="9"/>
        <v>11</v>
      </c>
      <c r="Q81" s="25">
        <f t="shared" si="9"/>
        <v>22</v>
      </c>
      <c r="R81" s="25">
        <f t="shared" si="9"/>
        <v>9</v>
      </c>
      <c r="S81" s="25">
        <f t="shared" si="9"/>
        <v>2</v>
      </c>
      <c r="T81" s="25">
        <f t="shared" si="9"/>
        <v>11</v>
      </c>
      <c r="U81" s="25">
        <f t="shared" si="9"/>
        <v>9</v>
      </c>
      <c r="V81" s="25">
        <f t="shared" si="9"/>
        <v>6</v>
      </c>
      <c r="W81" s="25">
        <f t="shared" si="9"/>
        <v>7</v>
      </c>
    </row>
    <row r="82" spans="1:23">
      <c r="A82" s="59" t="s">
        <v>159</v>
      </c>
      <c r="B82" s="59"/>
      <c r="C82" s="60"/>
      <c r="D82" s="25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19"/>
    </row>
    <row r="83" spans="1:23" hidden="1">
      <c r="A83" s="17">
        <v>1</v>
      </c>
      <c r="B83" s="17" t="s">
        <v>21</v>
      </c>
      <c r="C83" s="18" t="s">
        <v>126</v>
      </c>
      <c r="D83" s="25">
        <f t="shared" ref="D83:D94" si="10">SUM(E83:W83)</f>
        <v>0</v>
      </c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</row>
    <row r="84" spans="1:23">
      <c r="A84" s="17">
        <v>2</v>
      </c>
      <c r="B84" s="17" t="s">
        <v>21</v>
      </c>
      <c r="C84" s="18" t="s">
        <v>389</v>
      </c>
      <c r="D84" s="25">
        <f t="shared" si="10"/>
        <v>6</v>
      </c>
      <c r="E84" s="13">
        <v>0</v>
      </c>
      <c r="F84" s="13">
        <v>1</v>
      </c>
      <c r="G84" s="13">
        <v>1</v>
      </c>
      <c r="H84" s="13">
        <v>1</v>
      </c>
      <c r="I84" s="13">
        <v>0</v>
      </c>
      <c r="J84" s="13">
        <v>0</v>
      </c>
      <c r="K84" s="13">
        <v>0</v>
      </c>
      <c r="L84" s="13">
        <v>0</v>
      </c>
      <c r="M84" s="13">
        <v>0</v>
      </c>
      <c r="N84" s="13">
        <v>0</v>
      </c>
      <c r="O84" s="13">
        <v>1</v>
      </c>
      <c r="P84" s="13">
        <v>0</v>
      </c>
      <c r="Q84" s="13">
        <v>1</v>
      </c>
      <c r="R84" s="13">
        <v>0</v>
      </c>
      <c r="S84" s="13">
        <v>0</v>
      </c>
      <c r="T84" s="13">
        <v>1</v>
      </c>
      <c r="U84" s="13">
        <v>0</v>
      </c>
      <c r="V84" s="13">
        <v>0</v>
      </c>
      <c r="W84" s="13">
        <v>0</v>
      </c>
    </row>
    <row r="85" spans="1:23">
      <c r="A85" s="17">
        <v>3</v>
      </c>
      <c r="B85" s="17" t="s">
        <v>362</v>
      </c>
      <c r="C85" s="18" t="s">
        <v>390</v>
      </c>
      <c r="D85" s="25">
        <f t="shared" si="10"/>
        <v>10</v>
      </c>
      <c r="E85" s="13">
        <v>0</v>
      </c>
      <c r="F85" s="13">
        <v>0</v>
      </c>
      <c r="G85" s="13">
        <v>0</v>
      </c>
      <c r="H85" s="13">
        <v>0</v>
      </c>
      <c r="I85" s="13">
        <v>0</v>
      </c>
      <c r="J85" s="13">
        <v>0</v>
      </c>
      <c r="K85" s="13">
        <v>0</v>
      </c>
      <c r="L85" s="13">
        <v>0</v>
      </c>
      <c r="M85" s="13">
        <v>0</v>
      </c>
      <c r="N85" s="13">
        <v>0</v>
      </c>
      <c r="O85" s="13">
        <v>0</v>
      </c>
      <c r="P85" s="13">
        <v>0</v>
      </c>
      <c r="Q85" s="13">
        <v>0</v>
      </c>
      <c r="R85" s="13">
        <v>0</v>
      </c>
      <c r="S85" s="13">
        <v>0</v>
      </c>
      <c r="T85" s="13">
        <v>0</v>
      </c>
      <c r="U85" s="13">
        <v>2</v>
      </c>
      <c r="V85" s="13">
        <v>5</v>
      </c>
      <c r="W85" s="13">
        <v>3</v>
      </c>
    </row>
    <row r="86" spans="1:23">
      <c r="A86" s="17">
        <v>4</v>
      </c>
      <c r="B86" s="17" t="s">
        <v>44</v>
      </c>
      <c r="C86" s="18" t="s">
        <v>391</v>
      </c>
      <c r="D86" s="25">
        <f t="shared" si="10"/>
        <v>4</v>
      </c>
      <c r="E86" s="13">
        <v>0</v>
      </c>
      <c r="F86" s="13">
        <v>0</v>
      </c>
      <c r="G86" s="13">
        <v>1</v>
      </c>
      <c r="H86" s="13">
        <v>0</v>
      </c>
      <c r="I86" s="13">
        <v>1</v>
      </c>
      <c r="J86" s="13">
        <v>1</v>
      </c>
      <c r="K86" s="13">
        <v>0</v>
      </c>
      <c r="L86" s="13">
        <v>1</v>
      </c>
      <c r="M86" s="13">
        <v>0</v>
      </c>
      <c r="N86" s="13">
        <v>0</v>
      </c>
      <c r="O86" s="13">
        <v>0</v>
      </c>
      <c r="P86" s="13">
        <v>0</v>
      </c>
      <c r="Q86" s="13">
        <v>0</v>
      </c>
      <c r="R86" s="13">
        <v>0</v>
      </c>
      <c r="S86" s="13">
        <v>0</v>
      </c>
      <c r="T86" s="13">
        <v>0</v>
      </c>
      <c r="U86" s="13">
        <v>0</v>
      </c>
      <c r="V86" s="13">
        <v>0</v>
      </c>
      <c r="W86" s="13">
        <v>0</v>
      </c>
    </row>
    <row r="87" spans="1:23">
      <c r="A87" s="17">
        <v>5</v>
      </c>
      <c r="B87" s="17" t="s">
        <v>107</v>
      </c>
      <c r="C87" s="18" t="s">
        <v>392</v>
      </c>
      <c r="D87" s="25">
        <f t="shared" si="10"/>
        <v>2</v>
      </c>
      <c r="E87" s="13">
        <v>0</v>
      </c>
      <c r="F87" s="13">
        <v>0</v>
      </c>
      <c r="G87" s="13">
        <v>0</v>
      </c>
      <c r="H87" s="13">
        <v>0</v>
      </c>
      <c r="I87" s="13">
        <v>1</v>
      </c>
      <c r="J87" s="13">
        <v>0</v>
      </c>
      <c r="K87" s="13">
        <v>0</v>
      </c>
      <c r="L87" s="13">
        <v>0</v>
      </c>
      <c r="M87" s="13">
        <v>1</v>
      </c>
      <c r="N87" s="13">
        <v>0</v>
      </c>
      <c r="O87" s="13">
        <v>0</v>
      </c>
      <c r="P87" s="13">
        <v>0</v>
      </c>
      <c r="Q87" s="13">
        <v>0</v>
      </c>
      <c r="R87" s="13">
        <v>0</v>
      </c>
      <c r="S87" s="13">
        <v>0</v>
      </c>
      <c r="T87" s="13">
        <v>0</v>
      </c>
      <c r="U87" s="13">
        <v>0</v>
      </c>
      <c r="V87" s="13">
        <v>0</v>
      </c>
      <c r="W87" s="13">
        <v>0</v>
      </c>
    </row>
    <row r="88" spans="1:23">
      <c r="A88" s="17">
        <v>6</v>
      </c>
      <c r="B88" s="17" t="s">
        <v>96</v>
      </c>
      <c r="C88" s="18" t="s">
        <v>393</v>
      </c>
      <c r="D88" s="25">
        <f t="shared" si="10"/>
        <v>1</v>
      </c>
      <c r="E88" s="13">
        <v>0</v>
      </c>
      <c r="F88" s="13">
        <v>0</v>
      </c>
      <c r="G88" s="13">
        <v>0</v>
      </c>
      <c r="H88" s="13">
        <v>0</v>
      </c>
      <c r="I88" s="13">
        <v>0</v>
      </c>
      <c r="J88" s="13">
        <v>0</v>
      </c>
      <c r="K88" s="13">
        <v>0</v>
      </c>
      <c r="L88" s="13">
        <v>0</v>
      </c>
      <c r="M88" s="13">
        <v>0</v>
      </c>
      <c r="N88" s="13">
        <v>0</v>
      </c>
      <c r="O88" s="13">
        <v>0</v>
      </c>
      <c r="P88" s="13">
        <v>0</v>
      </c>
      <c r="Q88" s="13">
        <v>1</v>
      </c>
      <c r="R88" s="13">
        <v>0</v>
      </c>
      <c r="S88" s="13">
        <v>0</v>
      </c>
      <c r="T88" s="13">
        <v>0</v>
      </c>
      <c r="U88" s="13">
        <v>0</v>
      </c>
      <c r="V88" s="13">
        <v>0</v>
      </c>
      <c r="W88" s="13">
        <v>0</v>
      </c>
    </row>
    <row r="89" spans="1:23">
      <c r="A89" s="17">
        <v>7</v>
      </c>
      <c r="B89" s="17" t="s">
        <v>44</v>
      </c>
      <c r="C89" s="18" t="s">
        <v>394</v>
      </c>
      <c r="D89" s="25">
        <f t="shared" si="10"/>
        <v>1</v>
      </c>
      <c r="E89" s="13">
        <v>0</v>
      </c>
      <c r="F89" s="13">
        <v>1</v>
      </c>
      <c r="G89" s="13">
        <v>0</v>
      </c>
      <c r="H89" s="13">
        <v>0</v>
      </c>
      <c r="I89" s="13">
        <v>0</v>
      </c>
      <c r="J89" s="13">
        <v>0</v>
      </c>
      <c r="K89" s="13">
        <v>0</v>
      </c>
      <c r="L89" s="13">
        <v>0</v>
      </c>
      <c r="M89" s="13">
        <v>0</v>
      </c>
      <c r="N89" s="13">
        <v>0</v>
      </c>
      <c r="O89" s="13">
        <v>0</v>
      </c>
      <c r="P89" s="13">
        <v>0</v>
      </c>
      <c r="Q89" s="13">
        <v>0</v>
      </c>
      <c r="R89" s="13">
        <v>0</v>
      </c>
      <c r="S89" s="13">
        <v>0</v>
      </c>
      <c r="T89" s="13">
        <v>0</v>
      </c>
      <c r="U89" s="13">
        <v>0</v>
      </c>
      <c r="V89" s="13">
        <v>0</v>
      </c>
      <c r="W89" s="13">
        <v>0</v>
      </c>
    </row>
    <row r="90" spans="1:23">
      <c r="A90" s="17">
        <v>8</v>
      </c>
      <c r="B90" s="17" t="s">
        <v>232</v>
      </c>
      <c r="C90" s="18" t="s">
        <v>395</v>
      </c>
      <c r="D90" s="25">
        <f t="shared" si="10"/>
        <v>1</v>
      </c>
      <c r="E90" s="13">
        <v>0</v>
      </c>
      <c r="F90" s="13">
        <v>0</v>
      </c>
      <c r="G90" s="13">
        <v>0</v>
      </c>
      <c r="H90" s="13">
        <v>0</v>
      </c>
      <c r="I90" s="13">
        <v>0</v>
      </c>
      <c r="J90" s="13">
        <v>1</v>
      </c>
      <c r="K90" s="13">
        <v>0</v>
      </c>
      <c r="L90" s="13">
        <v>0</v>
      </c>
      <c r="M90" s="13">
        <v>0</v>
      </c>
      <c r="N90" s="13">
        <v>0</v>
      </c>
      <c r="O90" s="13">
        <v>0</v>
      </c>
      <c r="P90" s="13">
        <v>0</v>
      </c>
      <c r="Q90" s="13">
        <v>0</v>
      </c>
      <c r="R90" s="13">
        <v>0</v>
      </c>
      <c r="S90" s="13">
        <v>0</v>
      </c>
      <c r="T90" s="13">
        <v>0</v>
      </c>
      <c r="U90" s="13">
        <v>0</v>
      </c>
      <c r="V90" s="13">
        <v>0</v>
      </c>
      <c r="W90" s="13">
        <v>0</v>
      </c>
    </row>
    <row r="91" spans="1:23">
      <c r="A91" s="17">
        <v>9</v>
      </c>
      <c r="B91" s="17" t="s">
        <v>73</v>
      </c>
      <c r="C91" s="18" t="s">
        <v>397</v>
      </c>
      <c r="D91" s="25">
        <f t="shared" si="10"/>
        <v>2</v>
      </c>
      <c r="E91" s="13">
        <v>0</v>
      </c>
      <c r="F91" s="13">
        <v>2</v>
      </c>
      <c r="G91" s="13">
        <v>0</v>
      </c>
      <c r="H91" s="13">
        <v>0</v>
      </c>
      <c r="I91" s="13">
        <v>0</v>
      </c>
      <c r="J91" s="13">
        <v>0</v>
      </c>
      <c r="K91" s="13">
        <v>0</v>
      </c>
      <c r="L91" s="13">
        <v>0</v>
      </c>
      <c r="M91" s="13">
        <v>0</v>
      </c>
      <c r="N91" s="13">
        <v>0</v>
      </c>
      <c r="O91" s="13">
        <v>0</v>
      </c>
      <c r="P91" s="13">
        <v>0</v>
      </c>
      <c r="Q91" s="13">
        <v>0</v>
      </c>
      <c r="R91" s="13">
        <v>0</v>
      </c>
      <c r="S91" s="13">
        <v>0</v>
      </c>
      <c r="T91" s="13">
        <v>0</v>
      </c>
      <c r="U91" s="13">
        <v>0</v>
      </c>
      <c r="V91" s="13">
        <v>0</v>
      </c>
      <c r="W91" s="13">
        <v>0</v>
      </c>
    </row>
    <row r="92" spans="1:23">
      <c r="A92" s="17">
        <v>10</v>
      </c>
      <c r="B92" s="17" t="s">
        <v>107</v>
      </c>
      <c r="C92" s="18" t="s">
        <v>244</v>
      </c>
      <c r="D92" s="25">
        <f t="shared" si="10"/>
        <v>0</v>
      </c>
      <c r="E92" s="13">
        <v>0</v>
      </c>
      <c r="F92" s="13">
        <v>0</v>
      </c>
      <c r="G92" s="13">
        <v>0</v>
      </c>
      <c r="H92" s="13">
        <v>0</v>
      </c>
      <c r="I92" s="13">
        <v>0</v>
      </c>
      <c r="J92" s="13">
        <v>0</v>
      </c>
      <c r="K92" s="13">
        <v>0</v>
      </c>
      <c r="L92" s="13">
        <v>0</v>
      </c>
      <c r="M92" s="13">
        <v>0</v>
      </c>
      <c r="N92" s="13">
        <v>0</v>
      </c>
      <c r="O92" s="13">
        <v>0</v>
      </c>
      <c r="P92" s="13">
        <v>0</v>
      </c>
      <c r="Q92" s="13">
        <v>0</v>
      </c>
      <c r="R92" s="13">
        <v>0</v>
      </c>
      <c r="S92" s="13">
        <v>0</v>
      </c>
      <c r="T92" s="13">
        <v>0</v>
      </c>
      <c r="U92" s="13">
        <v>0</v>
      </c>
      <c r="V92" s="13">
        <v>0</v>
      </c>
      <c r="W92" s="13">
        <v>0</v>
      </c>
    </row>
    <row r="93" spans="1:23">
      <c r="A93" s="17">
        <v>11</v>
      </c>
      <c r="B93" s="17" t="s">
        <v>257</v>
      </c>
      <c r="C93" s="18" t="s">
        <v>398</v>
      </c>
      <c r="D93" s="25">
        <f t="shared" si="10"/>
        <v>1</v>
      </c>
      <c r="E93" s="13">
        <v>0</v>
      </c>
      <c r="F93" s="13">
        <v>0</v>
      </c>
      <c r="G93" s="13">
        <v>0</v>
      </c>
      <c r="H93" s="13">
        <v>0</v>
      </c>
      <c r="I93" s="13">
        <v>0</v>
      </c>
      <c r="J93" s="13">
        <v>0</v>
      </c>
      <c r="K93" s="13">
        <v>0</v>
      </c>
      <c r="L93" s="13">
        <v>0</v>
      </c>
      <c r="M93" s="13">
        <v>1</v>
      </c>
      <c r="N93" s="13">
        <v>0</v>
      </c>
      <c r="O93" s="13">
        <v>0</v>
      </c>
      <c r="P93" s="13">
        <v>0</v>
      </c>
      <c r="Q93" s="13">
        <v>0</v>
      </c>
      <c r="R93" s="13">
        <v>0</v>
      </c>
      <c r="S93" s="13">
        <v>0</v>
      </c>
      <c r="T93" s="13">
        <v>0</v>
      </c>
      <c r="U93" s="13">
        <v>0</v>
      </c>
      <c r="V93" s="13">
        <v>0</v>
      </c>
      <c r="W93" s="13">
        <v>0</v>
      </c>
    </row>
    <row r="94" spans="1:23">
      <c r="A94" s="17">
        <v>12</v>
      </c>
      <c r="B94" s="17" t="s">
        <v>90</v>
      </c>
      <c r="C94" s="18" t="s">
        <v>359</v>
      </c>
      <c r="D94" s="25">
        <f t="shared" si="10"/>
        <v>9</v>
      </c>
      <c r="E94" s="13">
        <v>0</v>
      </c>
      <c r="F94" s="13">
        <v>0</v>
      </c>
      <c r="G94" s="13">
        <v>4</v>
      </c>
      <c r="H94" s="13">
        <v>0</v>
      </c>
      <c r="I94" s="13">
        <v>1</v>
      </c>
      <c r="J94" s="13">
        <v>0</v>
      </c>
      <c r="K94" s="13">
        <v>0</v>
      </c>
      <c r="L94" s="13">
        <v>0</v>
      </c>
      <c r="M94" s="13">
        <v>2</v>
      </c>
      <c r="N94" s="13">
        <v>1</v>
      </c>
      <c r="O94" s="13">
        <v>0</v>
      </c>
      <c r="P94" s="13">
        <v>0</v>
      </c>
      <c r="Q94" s="13">
        <v>0</v>
      </c>
      <c r="R94" s="13">
        <v>0</v>
      </c>
      <c r="S94" s="13">
        <v>0</v>
      </c>
      <c r="T94" s="13">
        <v>0</v>
      </c>
      <c r="U94" s="13">
        <v>0</v>
      </c>
      <c r="V94" s="13">
        <v>1</v>
      </c>
      <c r="W94" s="13">
        <v>0</v>
      </c>
    </row>
    <row r="95" spans="1:23" s="24" customFormat="1" ht="14.25" customHeight="1">
      <c r="A95" s="64" t="s">
        <v>481</v>
      </c>
      <c r="B95" s="64"/>
      <c r="C95" s="65"/>
      <c r="D95" s="25">
        <f>SUM(D83:D94)</f>
        <v>37</v>
      </c>
      <c r="E95" s="25">
        <f t="shared" ref="E95:W95" si="11">SUM(E83:E94)</f>
        <v>0</v>
      </c>
      <c r="F95" s="25">
        <f t="shared" si="11"/>
        <v>4</v>
      </c>
      <c r="G95" s="25">
        <f t="shared" si="11"/>
        <v>6</v>
      </c>
      <c r="H95" s="25">
        <f t="shared" si="11"/>
        <v>1</v>
      </c>
      <c r="I95" s="25">
        <f t="shared" si="11"/>
        <v>3</v>
      </c>
      <c r="J95" s="25">
        <f t="shared" si="11"/>
        <v>2</v>
      </c>
      <c r="K95" s="25">
        <f t="shared" si="11"/>
        <v>0</v>
      </c>
      <c r="L95" s="25">
        <f t="shared" si="11"/>
        <v>1</v>
      </c>
      <c r="M95" s="25">
        <f t="shared" si="11"/>
        <v>4</v>
      </c>
      <c r="N95" s="25">
        <f t="shared" si="11"/>
        <v>1</v>
      </c>
      <c r="O95" s="25">
        <f t="shared" si="11"/>
        <v>1</v>
      </c>
      <c r="P95" s="25">
        <f t="shared" si="11"/>
        <v>0</v>
      </c>
      <c r="Q95" s="25">
        <f t="shared" si="11"/>
        <v>2</v>
      </c>
      <c r="R95" s="25">
        <f t="shared" si="11"/>
        <v>0</v>
      </c>
      <c r="S95" s="25">
        <f t="shared" si="11"/>
        <v>0</v>
      </c>
      <c r="T95" s="25">
        <f t="shared" si="11"/>
        <v>1</v>
      </c>
      <c r="U95" s="25">
        <f t="shared" si="11"/>
        <v>2</v>
      </c>
      <c r="V95" s="25">
        <f t="shared" si="11"/>
        <v>6</v>
      </c>
      <c r="W95" s="25">
        <f t="shared" si="11"/>
        <v>3</v>
      </c>
    </row>
    <row r="96" spans="1:23">
      <c r="A96" s="59" t="s">
        <v>111</v>
      </c>
      <c r="B96" s="59"/>
      <c r="C96" s="60"/>
      <c r="D96" s="25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19"/>
    </row>
    <row r="97" spans="1:23">
      <c r="A97" s="17">
        <v>1</v>
      </c>
      <c r="B97" s="17" t="s">
        <v>96</v>
      </c>
      <c r="C97" s="18" t="s">
        <v>285</v>
      </c>
      <c r="D97" s="25">
        <f t="shared" ref="D97:D110" si="12">SUM(E97:W97)</f>
        <v>56</v>
      </c>
      <c r="E97" s="13">
        <v>5</v>
      </c>
      <c r="F97" s="13">
        <v>2</v>
      </c>
      <c r="G97" s="13">
        <v>2</v>
      </c>
      <c r="H97" s="13">
        <v>1</v>
      </c>
      <c r="I97" s="13">
        <v>2</v>
      </c>
      <c r="J97" s="13">
        <v>0</v>
      </c>
      <c r="K97" s="13">
        <v>2</v>
      </c>
      <c r="L97" s="13">
        <v>2</v>
      </c>
      <c r="M97" s="13">
        <v>9</v>
      </c>
      <c r="N97" s="13">
        <v>5</v>
      </c>
      <c r="O97" s="13">
        <v>2</v>
      </c>
      <c r="P97" s="13">
        <v>6</v>
      </c>
      <c r="Q97" s="13">
        <v>8</v>
      </c>
      <c r="R97" s="13">
        <v>1</v>
      </c>
      <c r="S97" s="13">
        <v>2</v>
      </c>
      <c r="T97" s="13">
        <v>1</v>
      </c>
      <c r="U97" s="13">
        <v>5</v>
      </c>
      <c r="V97" s="13">
        <v>1</v>
      </c>
      <c r="W97" s="13">
        <v>0</v>
      </c>
    </row>
    <row r="98" spans="1:23">
      <c r="A98" s="17">
        <v>2</v>
      </c>
      <c r="B98" s="17" t="s">
        <v>178</v>
      </c>
      <c r="C98" s="18" t="s">
        <v>360</v>
      </c>
      <c r="D98" s="25">
        <f t="shared" si="12"/>
        <v>323</v>
      </c>
      <c r="E98" s="13">
        <v>0</v>
      </c>
      <c r="F98" s="13">
        <v>0</v>
      </c>
      <c r="G98" s="13">
        <v>3</v>
      </c>
      <c r="H98" s="13">
        <v>1</v>
      </c>
      <c r="I98" s="13">
        <v>0</v>
      </c>
      <c r="J98" s="13">
        <v>0</v>
      </c>
      <c r="K98" s="13">
        <v>1</v>
      </c>
      <c r="L98" s="13">
        <v>0</v>
      </c>
      <c r="M98" s="13">
        <v>1</v>
      </c>
      <c r="N98" s="13">
        <v>5</v>
      </c>
      <c r="O98" s="13">
        <v>1</v>
      </c>
      <c r="P98" s="13">
        <v>6</v>
      </c>
      <c r="Q98" s="13">
        <v>0</v>
      </c>
      <c r="R98" s="13">
        <v>2</v>
      </c>
      <c r="S98" s="13">
        <v>2</v>
      </c>
      <c r="T98" s="13">
        <v>1</v>
      </c>
      <c r="U98" s="13">
        <v>90</v>
      </c>
      <c r="V98" s="13">
        <v>136</v>
      </c>
      <c r="W98" s="13">
        <v>74</v>
      </c>
    </row>
    <row r="99" spans="1:23">
      <c r="A99" s="17">
        <v>3</v>
      </c>
      <c r="B99" s="17" t="s">
        <v>7</v>
      </c>
      <c r="C99" s="18" t="s">
        <v>361</v>
      </c>
      <c r="D99" s="25">
        <f t="shared" si="12"/>
        <v>14</v>
      </c>
      <c r="E99" s="13">
        <v>0</v>
      </c>
      <c r="F99" s="13">
        <v>0</v>
      </c>
      <c r="G99" s="13">
        <v>0</v>
      </c>
      <c r="H99" s="13">
        <v>0</v>
      </c>
      <c r="I99" s="13">
        <v>0</v>
      </c>
      <c r="J99" s="13">
        <v>0</v>
      </c>
      <c r="K99" s="13">
        <v>1</v>
      </c>
      <c r="L99" s="13">
        <v>2</v>
      </c>
      <c r="M99" s="13">
        <v>4</v>
      </c>
      <c r="N99" s="13">
        <v>0</v>
      </c>
      <c r="O99" s="13">
        <v>2</v>
      </c>
      <c r="P99" s="13">
        <v>1</v>
      </c>
      <c r="Q99" s="13">
        <v>4</v>
      </c>
      <c r="R99" s="13">
        <v>0</v>
      </c>
      <c r="S99" s="13">
        <v>0</v>
      </c>
      <c r="T99" s="13">
        <v>0</v>
      </c>
      <c r="U99" s="13">
        <v>0</v>
      </c>
      <c r="V99" s="13">
        <v>0</v>
      </c>
      <c r="W99" s="13">
        <v>0</v>
      </c>
    </row>
    <row r="100" spans="1:23">
      <c r="A100" s="17">
        <v>4</v>
      </c>
      <c r="B100" s="17" t="s">
        <v>362</v>
      </c>
      <c r="C100" s="18" t="s">
        <v>363</v>
      </c>
      <c r="D100" s="25">
        <f t="shared" si="12"/>
        <v>31</v>
      </c>
      <c r="E100" s="13">
        <v>1</v>
      </c>
      <c r="F100" s="13">
        <v>1</v>
      </c>
      <c r="G100" s="13">
        <v>0</v>
      </c>
      <c r="H100" s="13">
        <v>1</v>
      </c>
      <c r="I100" s="13">
        <v>0</v>
      </c>
      <c r="J100" s="13">
        <v>0</v>
      </c>
      <c r="K100" s="13">
        <v>0</v>
      </c>
      <c r="L100" s="13">
        <v>1</v>
      </c>
      <c r="M100" s="13">
        <v>1</v>
      </c>
      <c r="N100" s="13">
        <v>16</v>
      </c>
      <c r="O100" s="13">
        <v>0</v>
      </c>
      <c r="P100" s="13">
        <v>2</v>
      </c>
      <c r="Q100" s="13">
        <v>3</v>
      </c>
      <c r="R100" s="13">
        <v>0</v>
      </c>
      <c r="S100" s="13">
        <v>2</v>
      </c>
      <c r="T100" s="13">
        <v>1</v>
      </c>
      <c r="U100" s="13">
        <v>1</v>
      </c>
      <c r="V100" s="13">
        <v>1</v>
      </c>
      <c r="W100" s="13">
        <v>0</v>
      </c>
    </row>
    <row r="101" spans="1:23">
      <c r="A101" s="17">
        <v>5</v>
      </c>
      <c r="B101" s="17" t="s">
        <v>280</v>
      </c>
      <c r="C101" s="18" t="s">
        <v>364</v>
      </c>
      <c r="D101" s="25">
        <f t="shared" si="12"/>
        <v>12</v>
      </c>
      <c r="E101" s="13">
        <v>0</v>
      </c>
      <c r="F101" s="13">
        <v>0</v>
      </c>
      <c r="G101" s="13">
        <v>0</v>
      </c>
      <c r="H101" s="13">
        <v>0</v>
      </c>
      <c r="I101" s="13">
        <v>0</v>
      </c>
      <c r="J101" s="13">
        <v>0</v>
      </c>
      <c r="K101" s="13">
        <v>0</v>
      </c>
      <c r="L101" s="13">
        <v>0</v>
      </c>
      <c r="M101" s="13">
        <v>2</v>
      </c>
      <c r="N101" s="13">
        <v>0</v>
      </c>
      <c r="O101" s="13">
        <v>1</v>
      </c>
      <c r="P101" s="13">
        <v>2</v>
      </c>
      <c r="Q101" s="13">
        <v>1</v>
      </c>
      <c r="R101" s="13">
        <v>2</v>
      </c>
      <c r="S101" s="13">
        <v>0</v>
      </c>
      <c r="T101" s="13">
        <v>0</v>
      </c>
      <c r="U101" s="13">
        <v>1</v>
      </c>
      <c r="V101" s="13">
        <v>2</v>
      </c>
      <c r="W101" s="13">
        <v>1</v>
      </c>
    </row>
    <row r="102" spans="1:23">
      <c r="A102" s="17">
        <v>6</v>
      </c>
      <c r="B102" s="17" t="s">
        <v>7</v>
      </c>
      <c r="C102" s="18" t="s">
        <v>365</v>
      </c>
      <c r="D102" s="25">
        <f t="shared" si="12"/>
        <v>4</v>
      </c>
      <c r="E102" s="13">
        <v>0</v>
      </c>
      <c r="F102" s="13">
        <v>0</v>
      </c>
      <c r="G102" s="13">
        <v>0</v>
      </c>
      <c r="H102" s="13">
        <v>0</v>
      </c>
      <c r="I102" s="13">
        <v>0</v>
      </c>
      <c r="J102" s="13">
        <v>0</v>
      </c>
      <c r="K102" s="13">
        <v>0</v>
      </c>
      <c r="L102" s="13">
        <v>1</v>
      </c>
      <c r="M102" s="13">
        <v>0</v>
      </c>
      <c r="N102" s="13">
        <v>1</v>
      </c>
      <c r="O102" s="13">
        <v>0</v>
      </c>
      <c r="P102" s="13">
        <v>0</v>
      </c>
      <c r="Q102" s="13">
        <v>0</v>
      </c>
      <c r="R102" s="13">
        <v>0</v>
      </c>
      <c r="S102" s="13">
        <v>0</v>
      </c>
      <c r="T102" s="13">
        <v>0</v>
      </c>
      <c r="U102" s="13">
        <v>2</v>
      </c>
      <c r="V102" s="13">
        <v>0</v>
      </c>
      <c r="W102" s="13">
        <v>0</v>
      </c>
    </row>
    <row r="103" spans="1:23">
      <c r="A103" s="17">
        <v>7</v>
      </c>
      <c r="B103" s="17" t="s">
        <v>133</v>
      </c>
      <c r="C103" s="18" t="s">
        <v>366</v>
      </c>
      <c r="D103" s="25">
        <f t="shared" si="12"/>
        <v>0</v>
      </c>
      <c r="E103" s="13">
        <v>0</v>
      </c>
      <c r="F103" s="13">
        <v>0</v>
      </c>
      <c r="G103" s="13">
        <v>0</v>
      </c>
      <c r="H103" s="13">
        <v>0</v>
      </c>
      <c r="I103" s="13">
        <v>0</v>
      </c>
      <c r="J103" s="13">
        <v>0</v>
      </c>
      <c r="K103" s="13">
        <v>0</v>
      </c>
      <c r="L103" s="13">
        <v>0</v>
      </c>
      <c r="M103" s="13">
        <v>0</v>
      </c>
      <c r="N103" s="13">
        <v>0</v>
      </c>
      <c r="O103" s="13">
        <v>0</v>
      </c>
      <c r="P103" s="13">
        <v>0</v>
      </c>
      <c r="Q103" s="13">
        <v>0</v>
      </c>
      <c r="R103" s="13">
        <v>0</v>
      </c>
      <c r="S103" s="13">
        <v>0</v>
      </c>
      <c r="T103" s="13">
        <v>0</v>
      </c>
      <c r="U103" s="13">
        <v>0</v>
      </c>
      <c r="V103" s="13">
        <v>0</v>
      </c>
      <c r="W103" s="13">
        <v>0</v>
      </c>
    </row>
    <row r="104" spans="1:23">
      <c r="A104" s="17">
        <v>8</v>
      </c>
      <c r="B104" s="17" t="s">
        <v>12</v>
      </c>
      <c r="C104" s="18" t="s">
        <v>367</v>
      </c>
      <c r="D104" s="25">
        <f t="shared" si="12"/>
        <v>2</v>
      </c>
      <c r="E104" s="13">
        <v>0</v>
      </c>
      <c r="F104" s="13">
        <v>0</v>
      </c>
      <c r="G104" s="13">
        <v>0</v>
      </c>
      <c r="H104" s="13">
        <v>0</v>
      </c>
      <c r="I104" s="13">
        <v>1</v>
      </c>
      <c r="J104" s="13">
        <v>0</v>
      </c>
      <c r="K104" s="13">
        <v>0</v>
      </c>
      <c r="L104" s="13">
        <v>0</v>
      </c>
      <c r="M104" s="13">
        <v>0</v>
      </c>
      <c r="N104" s="13">
        <v>0</v>
      </c>
      <c r="O104" s="13">
        <v>0</v>
      </c>
      <c r="P104" s="13">
        <v>0</v>
      </c>
      <c r="Q104" s="13">
        <v>0</v>
      </c>
      <c r="R104" s="13">
        <v>1</v>
      </c>
      <c r="S104" s="13">
        <v>0</v>
      </c>
      <c r="T104" s="13">
        <v>0</v>
      </c>
      <c r="U104" s="13">
        <v>0</v>
      </c>
      <c r="V104" s="13">
        <v>0</v>
      </c>
      <c r="W104" s="13">
        <v>0</v>
      </c>
    </row>
    <row r="105" spans="1:23">
      <c r="A105" s="17">
        <v>9</v>
      </c>
      <c r="B105" s="17" t="s">
        <v>368</v>
      </c>
      <c r="C105" s="18" t="s">
        <v>266</v>
      </c>
      <c r="D105" s="25">
        <f t="shared" si="12"/>
        <v>11</v>
      </c>
      <c r="E105" s="13">
        <v>0</v>
      </c>
      <c r="F105" s="13">
        <v>0</v>
      </c>
      <c r="G105" s="13">
        <v>0</v>
      </c>
      <c r="H105" s="13">
        <v>0</v>
      </c>
      <c r="I105" s="13">
        <v>0</v>
      </c>
      <c r="J105" s="13">
        <v>0</v>
      </c>
      <c r="K105" s="13">
        <v>0</v>
      </c>
      <c r="L105" s="13">
        <v>0</v>
      </c>
      <c r="M105" s="13">
        <v>0</v>
      </c>
      <c r="N105" s="13">
        <v>0</v>
      </c>
      <c r="O105" s="13">
        <v>0</v>
      </c>
      <c r="P105" s="13">
        <v>0</v>
      </c>
      <c r="Q105" s="13">
        <v>5</v>
      </c>
      <c r="R105" s="13">
        <v>0</v>
      </c>
      <c r="S105" s="13">
        <v>0</v>
      </c>
      <c r="T105" s="13">
        <v>6</v>
      </c>
      <c r="U105" s="13">
        <v>0</v>
      </c>
      <c r="V105" s="13">
        <v>0</v>
      </c>
      <c r="W105" s="13">
        <v>0</v>
      </c>
    </row>
    <row r="106" spans="1:23">
      <c r="A106" s="17">
        <v>10</v>
      </c>
      <c r="B106" s="17" t="s">
        <v>125</v>
      </c>
      <c r="C106" s="18" t="s">
        <v>371</v>
      </c>
      <c r="D106" s="25">
        <f t="shared" si="12"/>
        <v>4</v>
      </c>
      <c r="E106" s="13">
        <v>0</v>
      </c>
      <c r="F106" s="13">
        <v>0</v>
      </c>
      <c r="G106" s="13">
        <v>0</v>
      </c>
      <c r="H106" s="13">
        <v>0</v>
      </c>
      <c r="I106" s="13">
        <v>0</v>
      </c>
      <c r="J106" s="13">
        <v>0</v>
      </c>
      <c r="K106" s="13">
        <v>0</v>
      </c>
      <c r="L106" s="13">
        <v>0</v>
      </c>
      <c r="M106" s="13">
        <v>0</v>
      </c>
      <c r="N106" s="13">
        <v>1</v>
      </c>
      <c r="O106" s="13">
        <v>0</v>
      </c>
      <c r="P106" s="13">
        <v>1</v>
      </c>
      <c r="Q106" s="13">
        <v>2</v>
      </c>
      <c r="R106" s="13">
        <v>0</v>
      </c>
      <c r="S106" s="13">
        <v>0</v>
      </c>
      <c r="T106" s="13">
        <v>0</v>
      </c>
      <c r="U106" s="13">
        <v>0</v>
      </c>
      <c r="V106" s="13">
        <v>0</v>
      </c>
      <c r="W106" s="13">
        <v>0</v>
      </c>
    </row>
    <row r="107" spans="1:23">
      <c r="A107" s="17">
        <v>11</v>
      </c>
      <c r="B107" s="17" t="s">
        <v>76</v>
      </c>
      <c r="C107" s="18" t="s">
        <v>372</v>
      </c>
      <c r="D107" s="25">
        <f t="shared" si="12"/>
        <v>9</v>
      </c>
      <c r="E107" s="13">
        <v>0</v>
      </c>
      <c r="F107" s="13">
        <v>0</v>
      </c>
      <c r="G107" s="13">
        <v>4</v>
      </c>
      <c r="H107" s="13">
        <v>0</v>
      </c>
      <c r="I107" s="13">
        <v>0</v>
      </c>
      <c r="J107" s="13">
        <v>1</v>
      </c>
      <c r="K107" s="13">
        <v>0</v>
      </c>
      <c r="L107" s="13">
        <v>0</v>
      </c>
      <c r="M107" s="13">
        <v>1</v>
      </c>
      <c r="N107" s="13">
        <v>0</v>
      </c>
      <c r="O107" s="13">
        <v>0</v>
      </c>
      <c r="P107" s="13">
        <v>0</v>
      </c>
      <c r="Q107" s="13">
        <v>0</v>
      </c>
      <c r="R107" s="13">
        <v>0</v>
      </c>
      <c r="S107" s="13">
        <v>0</v>
      </c>
      <c r="T107" s="13">
        <v>0</v>
      </c>
      <c r="U107" s="13">
        <v>0</v>
      </c>
      <c r="V107" s="13">
        <v>0</v>
      </c>
      <c r="W107" s="13">
        <v>3</v>
      </c>
    </row>
    <row r="108" spans="1:23">
      <c r="A108" s="17">
        <v>12</v>
      </c>
      <c r="B108" s="17" t="s">
        <v>370</v>
      </c>
      <c r="C108" s="18" t="s">
        <v>373</v>
      </c>
      <c r="D108" s="25">
        <f t="shared" si="12"/>
        <v>4</v>
      </c>
      <c r="E108" s="13">
        <v>0</v>
      </c>
      <c r="F108" s="13">
        <v>0</v>
      </c>
      <c r="G108" s="13">
        <v>3</v>
      </c>
      <c r="H108" s="13">
        <v>0</v>
      </c>
      <c r="I108" s="13">
        <v>1</v>
      </c>
      <c r="J108" s="13">
        <v>0</v>
      </c>
      <c r="K108" s="13">
        <v>0</v>
      </c>
      <c r="L108" s="13">
        <v>0</v>
      </c>
      <c r="M108" s="13">
        <v>0</v>
      </c>
      <c r="N108" s="13">
        <v>0</v>
      </c>
      <c r="O108" s="13">
        <v>0</v>
      </c>
      <c r="P108" s="13">
        <v>0</v>
      </c>
      <c r="Q108" s="13">
        <v>0</v>
      </c>
      <c r="R108" s="13">
        <v>0</v>
      </c>
      <c r="S108" s="13">
        <v>0</v>
      </c>
      <c r="T108" s="13">
        <v>0</v>
      </c>
      <c r="U108" s="13">
        <v>0</v>
      </c>
      <c r="V108" s="13">
        <v>0</v>
      </c>
      <c r="W108" s="13">
        <v>0</v>
      </c>
    </row>
    <row r="109" spans="1:23">
      <c r="A109" s="17">
        <v>13</v>
      </c>
      <c r="B109" s="17" t="s">
        <v>374</v>
      </c>
      <c r="C109" s="18" t="s">
        <v>375</v>
      </c>
      <c r="D109" s="25">
        <f t="shared" si="12"/>
        <v>2</v>
      </c>
      <c r="E109" s="13">
        <v>0</v>
      </c>
      <c r="F109" s="13">
        <v>0</v>
      </c>
      <c r="G109" s="13">
        <v>0</v>
      </c>
      <c r="H109" s="13">
        <v>0</v>
      </c>
      <c r="I109" s="13">
        <v>0</v>
      </c>
      <c r="J109" s="13">
        <v>0</v>
      </c>
      <c r="K109" s="13">
        <v>0</v>
      </c>
      <c r="L109" s="13">
        <v>0</v>
      </c>
      <c r="M109" s="13">
        <v>1</v>
      </c>
      <c r="N109" s="13">
        <v>0</v>
      </c>
      <c r="O109" s="13">
        <v>0</v>
      </c>
      <c r="P109" s="13">
        <v>0</v>
      </c>
      <c r="Q109" s="13">
        <v>0</v>
      </c>
      <c r="R109" s="13">
        <v>0</v>
      </c>
      <c r="S109" s="13">
        <v>0</v>
      </c>
      <c r="T109" s="13">
        <v>0</v>
      </c>
      <c r="U109" s="13">
        <v>0</v>
      </c>
      <c r="V109" s="13">
        <v>1</v>
      </c>
      <c r="W109" s="13">
        <v>0</v>
      </c>
    </row>
    <row r="110" spans="1:23" hidden="1">
      <c r="A110" s="17">
        <v>14</v>
      </c>
      <c r="B110" s="17" t="s">
        <v>41</v>
      </c>
      <c r="C110" s="17" t="s">
        <v>578</v>
      </c>
      <c r="D110" s="25">
        <f t="shared" si="12"/>
        <v>0</v>
      </c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</row>
    <row r="111" spans="1:23" s="24" customFormat="1" ht="14.25" customHeight="1">
      <c r="A111" s="63" t="s">
        <v>481</v>
      </c>
      <c r="B111" s="64"/>
      <c r="C111" s="65"/>
      <c r="D111" s="25">
        <f t="shared" ref="D111:W111" si="13">SUM(D97:D110)</f>
        <v>472</v>
      </c>
      <c r="E111" s="25">
        <f t="shared" si="13"/>
        <v>6</v>
      </c>
      <c r="F111" s="25">
        <f t="shared" si="13"/>
        <v>3</v>
      </c>
      <c r="G111" s="25">
        <f t="shared" si="13"/>
        <v>12</v>
      </c>
      <c r="H111" s="25">
        <f t="shared" si="13"/>
        <v>3</v>
      </c>
      <c r="I111" s="25">
        <f t="shared" si="13"/>
        <v>4</v>
      </c>
      <c r="J111" s="25">
        <f t="shared" si="13"/>
        <v>1</v>
      </c>
      <c r="K111" s="25">
        <f t="shared" si="13"/>
        <v>4</v>
      </c>
      <c r="L111" s="25">
        <f t="shared" si="13"/>
        <v>6</v>
      </c>
      <c r="M111" s="25">
        <f t="shared" si="13"/>
        <v>19</v>
      </c>
      <c r="N111" s="25">
        <f t="shared" si="13"/>
        <v>28</v>
      </c>
      <c r="O111" s="25">
        <f t="shared" si="13"/>
        <v>6</v>
      </c>
      <c r="P111" s="25">
        <f t="shared" si="13"/>
        <v>18</v>
      </c>
      <c r="Q111" s="25">
        <f t="shared" si="13"/>
        <v>23</v>
      </c>
      <c r="R111" s="25">
        <f t="shared" si="13"/>
        <v>6</v>
      </c>
      <c r="S111" s="25">
        <f t="shared" si="13"/>
        <v>6</v>
      </c>
      <c r="T111" s="25">
        <f t="shared" si="13"/>
        <v>9</v>
      </c>
      <c r="U111" s="25">
        <f t="shared" si="13"/>
        <v>99</v>
      </c>
      <c r="V111" s="25">
        <f t="shared" si="13"/>
        <v>141</v>
      </c>
      <c r="W111" s="25">
        <f t="shared" si="13"/>
        <v>78</v>
      </c>
    </row>
  </sheetData>
  <customSheetViews>
    <customSheetView guid="{B80AE07F-2217-41C5-9FF8-F1FC4BB6EB04}">
      <pane xSplit="3" ySplit="1" topLeftCell="D2" activePane="bottomRight" state="frozen"/>
      <selection pane="bottomRight" activeCell="N5" sqref="N5:N12"/>
      <pageMargins left="0.25" right="0.25" top="0.75" bottom="0.75" header="0.3" footer="0.3"/>
      <pageSetup paperSize="8" orientation="landscape" r:id="rId1"/>
    </customSheetView>
    <customSheetView guid="{25B74D73-690C-47BC-9B0C-71B124862EC5}">
      <pane xSplit="3" ySplit="1" topLeftCell="D86" activePane="bottomRight" state="frozen"/>
      <selection pane="bottomRight" activeCell="A111" sqref="A111:C111"/>
      <pageMargins left="0.7" right="0.7" top="0.75" bottom="0.75" header="0.3" footer="0.3"/>
    </customSheetView>
    <customSheetView guid="{D152CC3C-2B46-4FA1-93F7-2DFFB7CAABFE}">
      <pane xSplit="3" ySplit="1" topLeftCell="D26" activePane="bottomRight" state="frozen"/>
      <selection pane="bottomRight" activeCell="D111" sqref="D111:W111"/>
      <pageMargins left="0.7" right="0.7" top="0.75" bottom="0.75" header="0.3" footer="0.3"/>
    </customSheetView>
  </customSheetViews>
  <mergeCells count="15">
    <mergeCell ref="A1:C1"/>
    <mergeCell ref="A96:C96"/>
    <mergeCell ref="A95:C95"/>
    <mergeCell ref="A111:C111"/>
    <mergeCell ref="A2:C2"/>
    <mergeCell ref="A18:C18"/>
    <mergeCell ref="A34:C34"/>
    <mergeCell ref="A66:C66"/>
    <mergeCell ref="A82:C82"/>
    <mergeCell ref="A17:C17"/>
    <mergeCell ref="A33:C33"/>
    <mergeCell ref="A49:C49"/>
    <mergeCell ref="A65:C65"/>
    <mergeCell ref="A81:C81"/>
    <mergeCell ref="A50:C50"/>
  </mergeCells>
  <pageMargins left="0.23622047244094491" right="0.23622047244094491" top="0.74803149606299213" bottom="0.74803149606299213" header="0.31496062992125984" footer="0.31496062992125984"/>
  <pageSetup paperSize="8" scale="75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83"/>
  <sheetViews>
    <sheetView workbookViewId="0">
      <pane xSplit="3" ySplit="1" topLeftCell="D59" activePane="bottomRight" state="frozen"/>
      <selection pane="topRight" activeCell="D1" sqref="D1"/>
      <selection pane="bottomLeft" activeCell="A2" sqref="A2"/>
      <selection pane="bottomRight" sqref="A1:C1"/>
    </sheetView>
  </sheetViews>
  <sheetFormatPr defaultRowHeight="12.75"/>
  <cols>
    <col min="1" max="1" width="2.625" style="27" bestFit="1" customWidth="1"/>
    <col min="2" max="2" width="11" style="27" customWidth="1"/>
    <col min="3" max="3" width="21.875" style="27" customWidth="1"/>
    <col min="4" max="4" width="6.625" style="24" bestFit="1" customWidth="1"/>
    <col min="5" max="19" width="7.125" style="27" bestFit="1" customWidth="1"/>
    <col min="20" max="16384" width="9" style="27"/>
  </cols>
  <sheetData>
    <row r="1" spans="1:19">
      <c r="A1" s="54" t="s">
        <v>577</v>
      </c>
      <c r="B1" s="54"/>
      <c r="C1" s="55"/>
      <c r="D1" s="21" t="s">
        <v>525</v>
      </c>
      <c r="E1" s="28" t="s">
        <v>542</v>
      </c>
      <c r="F1" s="28" t="s">
        <v>543</v>
      </c>
      <c r="G1" s="28" t="s">
        <v>544</v>
      </c>
      <c r="H1" s="28" t="s">
        <v>545</v>
      </c>
      <c r="I1" s="28" t="s">
        <v>546</v>
      </c>
      <c r="J1" s="28" t="s">
        <v>547</v>
      </c>
      <c r="K1" s="28" t="s">
        <v>548</v>
      </c>
      <c r="L1" s="28" t="s">
        <v>549</v>
      </c>
      <c r="M1" s="28" t="s">
        <v>550</v>
      </c>
      <c r="N1" s="28" t="s">
        <v>551</v>
      </c>
      <c r="O1" s="28" t="s">
        <v>552</v>
      </c>
      <c r="P1" s="28" t="s">
        <v>553</v>
      </c>
      <c r="Q1" s="28" t="s">
        <v>554</v>
      </c>
      <c r="R1" s="28" t="s">
        <v>555</v>
      </c>
      <c r="S1" s="28" t="s">
        <v>556</v>
      </c>
    </row>
    <row r="2" spans="1:19">
      <c r="A2" s="68" t="s">
        <v>83</v>
      </c>
      <c r="B2" s="68"/>
      <c r="C2" s="68"/>
      <c r="D2" s="23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</row>
    <row r="3" spans="1:19">
      <c r="A3" s="30">
        <v>1</v>
      </c>
      <c r="B3" s="30" t="s">
        <v>84</v>
      </c>
      <c r="C3" s="30" t="s">
        <v>432</v>
      </c>
      <c r="D3" s="25">
        <f>SUM(E3:S3)</f>
        <v>492</v>
      </c>
      <c r="E3" s="28">
        <v>11</v>
      </c>
      <c r="F3" s="28">
        <v>21</v>
      </c>
      <c r="G3" s="28">
        <v>38</v>
      </c>
      <c r="H3" s="28">
        <v>31</v>
      </c>
      <c r="I3" s="28">
        <v>26</v>
      </c>
      <c r="J3" s="28">
        <v>28</v>
      </c>
      <c r="K3" s="28">
        <v>51</v>
      </c>
      <c r="L3" s="28">
        <v>29</v>
      </c>
      <c r="M3" s="28">
        <v>20</v>
      </c>
      <c r="N3" s="28">
        <v>31</v>
      </c>
      <c r="O3" s="28">
        <v>35</v>
      </c>
      <c r="P3" s="25">
        <v>53</v>
      </c>
      <c r="Q3" s="28">
        <v>35</v>
      </c>
      <c r="R3" s="28">
        <v>19</v>
      </c>
      <c r="S3" s="28">
        <v>64</v>
      </c>
    </row>
    <row r="4" spans="1:19">
      <c r="A4" s="30">
        <v>2</v>
      </c>
      <c r="B4" s="30" t="s">
        <v>103</v>
      </c>
      <c r="C4" s="30" t="s">
        <v>433</v>
      </c>
      <c r="D4" s="25">
        <f t="shared" ref="D4:D12" si="0">SUM(E4:S4)</f>
        <v>748</v>
      </c>
      <c r="E4" s="28">
        <v>18</v>
      </c>
      <c r="F4" s="28">
        <v>33</v>
      </c>
      <c r="G4" s="28">
        <v>55</v>
      </c>
      <c r="H4" s="28">
        <v>70</v>
      </c>
      <c r="I4" s="28">
        <v>56</v>
      </c>
      <c r="J4" s="28">
        <v>50</v>
      </c>
      <c r="K4" s="28">
        <v>59</v>
      </c>
      <c r="L4" s="28">
        <v>101</v>
      </c>
      <c r="M4" s="28">
        <v>46</v>
      </c>
      <c r="N4" s="28">
        <v>44</v>
      </c>
      <c r="O4" s="28">
        <v>38</v>
      </c>
      <c r="P4" s="28">
        <v>45</v>
      </c>
      <c r="Q4" s="28">
        <v>36</v>
      </c>
      <c r="R4" s="28">
        <v>21</v>
      </c>
      <c r="S4" s="28">
        <v>76</v>
      </c>
    </row>
    <row r="5" spans="1:19">
      <c r="A5" s="30">
        <v>3</v>
      </c>
      <c r="B5" s="30" t="s">
        <v>7</v>
      </c>
      <c r="C5" s="30" t="s">
        <v>274</v>
      </c>
      <c r="D5" s="25">
        <f t="shared" si="0"/>
        <v>718</v>
      </c>
      <c r="E5" s="28">
        <v>8</v>
      </c>
      <c r="F5" s="28">
        <v>57</v>
      </c>
      <c r="G5" s="28">
        <v>32</v>
      </c>
      <c r="H5" s="28">
        <v>29</v>
      </c>
      <c r="I5" s="28">
        <v>16</v>
      </c>
      <c r="J5" s="28">
        <v>17</v>
      </c>
      <c r="K5" s="28">
        <v>53</v>
      </c>
      <c r="L5" s="28">
        <v>37</v>
      </c>
      <c r="M5" s="28">
        <v>18</v>
      </c>
      <c r="N5" s="28">
        <v>63</v>
      </c>
      <c r="O5" s="28">
        <v>60</v>
      </c>
      <c r="P5" s="28">
        <v>108</v>
      </c>
      <c r="Q5" s="28">
        <v>41</v>
      </c>
      <c r="R5" s="28">
        <v>66</v>
      </c>
      <c r="S5" s="28">
        <v>113</v>
      </c>
    </row>
    <row r="6" spans="1:19">
      <c r="A6" s="30">
        <v>4</v>
      </c>
      <c r="B6" s="30" t="s">
        <v>139</v>
      </c>
      <c r="C6" s="30" t="s">
        <v>435</v>
      </c>
      <c r="D6" s="25">
        <f t="shared" si="0"/>
        <v>187</v>
      </c>
      <c r="E6" s="28">
        <v>1</v>
      </c>
      <c r="F6" s="28">
        <v>11</v>
      </c>
      <c r="G6" s="28">
        <v>5</v>
      </c>
      <c r="H6" s="28">
        <v>34</v>
      </c>
      <c r="I6" s="28">
        <v>38</v>
      </c>
      <c r="J6" s="28">
        <v>16</v>
      </c>
      <c r="K6" s="28">
        <v>18</v>
      </c>
      <c r="L6" s="28">
        <v>7</v>
      </c>
      <c r="M6" s="28">
        <v>6</v>
      </c>
      <c r="N6" s="28">
        <v>4</v>
      </c>
      <c r="O6" s="28">
        <v>3</v>
      </c>
      <c r="P6" s="28">
        <v>27</v>
      </c>
      <c r="Q6" s="28">
        <v>11</v>
      </c>
      <c r="R6" s="28">
        <v>0</v>
      </c>
      <c r="S6" s="28">
        <v>6</v>
      </c>
    </row>
    <row r="7" spans="1:19">
      <c r="A7" s="30">
        <v>5</v>
      </c>
      <c r="B7" s="30" t="s">
        <v>103</v>
      </c>
      <c r="C7" s="30" t="s">
        <v>92</v>
      </c>
      <c r="D7" s="25">
        <f t="shared" si="0"/>
        <v>57</v>
      </c>
      <c r="E7" s="28">
        <v>2</v>
      </c>
      <c r="F7" s="28">
        <v>5</v>
      </c>
      <c r="G7" s="28">
        <v>7</v>
      </c>
      <c r="H7" s="28">
        <v>1</v>
      </c>
      <c r="I7" s="28">
        <v>1</v>
      </c>
      <c r="J7" s="28">
        <v>4</v>
      </c>
      <c r="K7" s="28">
        <v>4</v>
      </c>
      <c r="L7" s="28">
        <v>7</v>
      </c>
      <c r="M7" s="28">
        <v>2</v>
      </c>
      <c r="N7" s="28">
        <v>3</v>
      </c>
      <c r="O7" s="28">
        <v>3</v>
      </c>
      <c r="P7" s="28">
        <v>3</v>
      </c>
      <c r="Q7" s="28">
        <v>1</v>
      </c>
      <c r="R7" s="28">
        <v>4</v>
      </c>
      <c r="S7" s="28">
        <v>10</v>
      </c>
    </row>
    <row r="8" spans="1:19">
      <c r="A8" s="30">
        <v>6</v>
      </c>
      <c r="B8" s="30" t="s">
        <v>54</v>
      </c>
      <c r="C8" s="30" t="s">
        <v>436</v>
      </c>
      <c r="D8" s="25">
        <f t="shared" si="0"/>
        <v>34</v>
      </c>
      <c r="E8" s="28">
        <v>1</v>
      </c>
      <c r="F8" s="28">
        <v>1</v>
      </c>
      <c r="G8" s="28">
        <v>2</v>
      </c>
      <c r="H8" s="28">
        <v>3</v>
      </c>
      <c r="I8" s="28">
        <v>1</v>
      </c>
      <c r="J8" s="28">
        <v>2</v>
      </c>
      <c r="K8" s="28">
        <v>5</v>
      </c>
      <c r="L8" s="28">
        <v>6</v>
      </c>
      <c r="M8" s="28">
        <v>1</v>
      </c>
      <c r="N8" s="28">
        <v>7</v>
      </c>
      <c r="O8" s="28">
        <v>1</v>
      </c>
      <c r="P8" s="28">
        <v>2</v>
      </c>
      <c r="Q8" s="28">
        <v>0</v>
      </c>
      <c r="R8" s="28">
        <v>1</v>
      </c>
      <c r="S8" s="28">
        <v>1</v>
      </c>
    </row>
    <row r="9" spans="1:19">
      <c r="A9" s="30">
        <v>7</v>
      </c>
      <c r="B9" s="30" t="s">
        <v>437</v>
      </c>
      <c r="C9" s="30" t="s">
        <v>439</v>
      </c>
      <c r="D9" s="25">
        <f t="shared" si="0"/>
        <v>71</v>
      </c>
      <c r="E9" s="28">
        <v>2</v>
      </c>
      <c r="F9" s="28">
        <v>3</v>
      </c>
      <c r="G9" s="28">
        <v>3</v>
      </c>
      <c r="H9" s="28">
        <v>5</v>
      </c>
      <c r="I9" s="28">
        <v>3</v>
      </c>
      <c r="J9" s="28">
        <v>5</v>
      </c>
      <c r="K9" s="28">
        <v>6</v>
      </c>
      <c r="L9" s="28">
        <v>5</v>
      </c>
      <c r="M9" s="28">
        <v>1</v>
      </c>
      <c r="N9" s="28">
        <v>20</v>
      </c>
      <c r="O9" s="28">
        <v>4</v>
      </c>
      <c r="P9" s="28">
        <v>5</v>
      </c>
      <c r="Q9" s="28">
        <v>3</v>
      </c>
      <c r="R9" s="28">
        <v>4</v>
      </c>
      <c r="S9" s="28">
        <v>2</v>
      </c>
    </row>
    <row r="10" spans="1:19">
      <c r="A10" s="30">
        <v>8</v>
      </c>
      <c r="B10" s="30" t="s">
        <v>24</v>
      </c>
      <c r="C10" s="30" t="s">
        <v>440</v>
      </c>
      <c r="D10" s="25">
        <f t="shared" si="0"/>
        <v>102</v>
      </c>
      <c r="E10" s="28">
        <v>0</v>
      </c>
      <c r="F10" s="28">
        <v>12</v>
      </c>
      <c r="G10" s="28">
        <v>14</v>
      </c>
      <c r="H10" s="28">
        <v>3</v>
      </c>
      <c r="I10" s="28">
        <v>1</v>
      </c>
      <c r="J10" s="28">
        <v>3</v>
      </c>
      <c r="K10" s="28">
        <v>7</v>
      </c>
      <c r="L10" s="28">
        <v>8</v>
      </c>
      <c r="M10" s="28">
        <v>2</v>
      </c>
      <c r="N10" s="28">
        <v>0</v>
      </c>
      <c r="O10" s="28">
        <v>1</v>
      </c>
      <c r="P10" s="28">
        <v>31</v>
      </c>
      <c r="Q10" s="28">
        <v>10</v>
      </c>
      <c r="R10" s="28">
        <v>4</v>
      </c>
      <c r="S10" s="28">
        <v>6</v>
      </c>
    </row>
    <row r="11" spans="1:19">
      <c r="A11" s="30">
        <v>9</v>
      </c>
      <c r="B11" s="30" t="s">
        <v>441</v>
      </c>
      <c r="C11" s="30" t="s">
        <v>442</v>
      </c>
      <c r="D11" s="25">
        <f t="shared" si="0"/>
        <v>57</v>
      </c>
      <c r="E11" s="28">
        <v>1</v>
      </c>
      <c r="F11" s="28">
        <v>2</v>
      </c>
      <c r="G11" s="28">
        <v>2</v>
      </c>
      <c r="H11" s="28">
        <v>12</v>
      </c>
      <c r="I11" s="28">
        <v>0</v>
      </c>
      <c r="J11" s="28">
        <v>8</v>
      </c>
      <c r="K11" s="28">
        <v>5</v>
      </c>
      <c r="L11" s="28">
        <v>4</v>
      </c>
      <c r="M11" s="28">
        <v>4</v>
      </c>
      <c r="N11" s="28">
        <v>2</v>
      </c>
      <c r="O11" s="28">
        <v>3</v>
      </c>
      <c r="P11" s="28">
        <v>5</v>
      </c>
      <c r="Q11" s="28">
        <v>2</v>
      </c>
      <c r="R11" s="28">
        <v>1</v>
      </c>
      <c r="S11" s="28">
        <v>6</v>
      </c>
    </row>
    <row r="12" spans="1:19">
      <c r="A12" s="30">
        <v>10</v>
      </c>
      <c r="B12" s="30" t="s">
        <v>96</v>
      </c>
      <c r="C12" s="30" t="s">
        <v>443</v>
      </c>
      <c r="D12" s="25">
        <f t="shared" si="0"/>
        <v>102</v>
      </c>
      <c r="E12" s="28">
        <v>1</v>
      </c>
      <c r="F12" s="28">
        <v>9</v>
      </c>
      <c r="G12" s="28">
        <v>11</v>
      </c>
      <c r="H12" s="28">
        <v>5</v>
      </c>
      <c r="I12" s="28">
        <v>1</v>
      </c>
      <c r="J12" s="28">
        <v>2</v>
      </c>
      <c r="K12" s="28">
        <v>10</v>
      </c>
      <c r="L12" s="28">
        <v>2</v>
      </c>
      <c r="M12" s="28">
        <v>4</v>
      </c>
      <c r="N12" s="28">
        <v>7</v>
      </c>
      <c r="O12" s="28">
        <v>3</v>
      </c>
      <c r="P12" s="28">
        <v>11</v>
      </c>
      <c r="Q12" s="28">
        <v>19</v>
      </c>
      <c r="R12" s="28">
        <v>7</v>
      </c>
      <c r="S12" s="28">
        <v>10</v>
      </c>
    </row>
    <row r="13" spans="1:19" s="24" customFormat="1" ht="14.25" customHeight="1">
      <c r="A13" s="64" t="s">
        <v>481</v>
      </c>
      <c r="B13" s="64"/>
      <c r="C13" s="65"/>
      <c r="D13" s="25">
        <f>SUM(D3:D12)</f>
        <v>2568</v>
      </c>
      <c r="E13" s="25">
        <f t="shared" ref="E13:S13" si="1">SUM(E3:E12)</f>
        <v>45</v>
      </c>
      <c r="F13" s="25">
        <f t="shared" si="1"/>
        <v>154</v>
      </c>
      <c r="G13" s="25">
        <f t="shared" si="1"/>
        <v>169</v>
      </c>
      <c r="H13" s="25">
        <f t="shared" si="1"/>
        <v>193</v>
      </c>
      <c r="I13" s="25">
        <f t="shared" si="1"/>
        <v>143</v>
      </c>
      <c r="J13" s="25">
        <f t="shared" si="1"/>
        <v>135</v>
      </c>
      <c r="K13" s="25">
        <f t="shared" si="1"/>
        <v>218</v>
      </c>
      <c r="L13" s="25">
        <f t="shared" si="1"/>
        <v>206</v>
      </c>
      <c r="M13" s="25">
        <f t="shared" si="1"/>
        <v>104</v>
      </c>
      <c r="N13" s="25">
        <f t="shared" si="1"/>
        <v>181</v>
      </c>
      <c r="O13" s="25">
        <f t="shared" si="1"/>
        <v>151</v>
      </c>
      <c r="P13" s="25">
        <f t="shared" si="1"/>
        <v>290</v>
      </c>
      <c r="Q13" s="25">
        <f t="shared" si="1"/>
        <v>158</v>
      </c>
      <c r="R13" s="25">
        <f t="shared" si="1"/>
        <v>127</v>
      </c>
      <c r="S13" s="25">
        <f t="shared" si="1"/>
        <v>294</v>
      </c>
    </row>
    <row r="14" spans="1:19">
      <c r="A14" s="68" t="s">
        <v>179</v>
      </c>
      <c r="B14" s="68"/>
      <c r="C14" s="68"/>
      <c r="D14" s="25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</row>
    <row r="15" spans="1:19">
      <c r="A15" s="30">
        <v>1</v>
      </c>
      <c r="B15" s="30" t="s">
        <v>186</v>
      </c>
      <c r="C15" s="30" t="s">
        <v>462</v>
      </c>
      <c r="D15" s="25">
        <f t="shared" ref="D15:D24" si="2">SUM(E15:S15)</f>
        <v>448</v>
      </c>
      <c r="E15" s="28">
        <v>0</v>
      </c>
      <c r="F15" s="28">
        <v>37</v>
      </c>
      <c r="G15" s="28">
        <v>24</v>
      </c>
      <c r="H15" s="28">
        <v>27</v>
      </c>
      <c r="I15" s="28">
        <v>21</v>
      </c>
      <c r="J15" s="28">
        <v>52</v>
      </c>
      <c r="K15" s="28">
        <v>31</v>
      </c>
      <c r="L15" s="28">
        <v>24</v>
      </c>
      <c r="M15" s="28">
        <v>21</v>
      </c>
      <c r="N15" s="28">
        <v>42</v>
      </c>
      <c r="O15" s="28">
        <v>23</v>
      </c>
      <c r="P15" s="28">
        <v>52</v>
      </c>
      <c r="Q15" s="28">
        <v>21</v>
      </c>
      <c r="R15" s="28">
        <v>32</v>
      </c>
      <c r="S15" s="28">
        <v>41</v>
      </c>
    </row>
    <row r="16" spans="1:19">
      <c r="A16" s="30">
        <v>2</v>
      </c>
      <c r="B16" s="30" t="s">
        <v>245</v>
      </c>
      <c r="C16" s="30" t="s">
        <v>463</v>
      </c>
      <c r="D16" s="25">
        <f t="shared" si="2"/>
        <v>181</v>
      </c>
      <c r="E16" s="28">
        <v>0</v>
      </c>
      <c r="F16" s="28">
        <v>5</v>
      </c>
      <c r="G16" s="28">
        <v>13</v>
      </c>
      <c r="H16" s="28">
        <v>15</v>
      </c>
      <c r="I16" s="28">
        <v>16</v>
      </c>
      <c r="J16" s="28">
        <v>14</v>
      </c>
      <c r="K16" s="28">
        <v>4</v>
      </c>
      <c r="L16" s="28">
        <v>14</v>
      </c>
      <c r="M16" s="28">
        <v>22</v>
      </c>
      <c r="N16" s="28">
        <v>13</v>
      </c>
      <c r="O16" s="28">
        <v>12</v>
      </c>
      <c r="P16" s="28">
        <v>12</v>
      </c>
      <c r="Q16" s="28">
        <v>19</v>
      </c>
      <c r="R16" s="28">
        <v>4</v>
      </c>
      <c r="S16" s="28">
        <v>18</v>
      </c>
    </row>
    <row r="17" spans="1:19">
      <c r="A17" s="30">
        <v>3</v>
      </c>
      <c r="B17" s="30" t="s">
        <v>464</v>
      </c>
      <c r="C17" s="30" t="s">
        <v>465</v>
      </c>
      <c r="D17" s="25">
        <f t="shared" si="2"/>
        <v>114</v>
      </c>
      <c r="E17" s="28">
        <v>1</v>
      </c>
      <c r="F17" s="28">
        <v>6</v>
      </c>
      <c r="G17" s="28">
        <v>4</v>
      </c>
      <c r="H17" s="28">
        <v>1</v>
      </c>
      <c r="I17" s="28">
        <v>7</v>
      </c>
      <c r="J17" s="28">
        <v>27</v>
      </c>
      <c r="K17" s="28">
        <v>6</v>
      </c>
      <c r="L17" s="28">
        <v>5</v>
      </c>
      <c r="M17" s="28">
        <v>7</v>
      </c>
      <c r="N17" s="28">
        <v>9</v>
      </c>
      <c r="O17" s="28">
        <v>3</v>
      </c>
      <c r="P17" s="28">
        <v>16</v>
      </c>
      <c r="Q17" s="28">
        <v>8</v>
      </c>
      <c r="R17" s="28">
        <v>4</v>
      </c>
      <c r="S17" s="28">
        <v>10</v>
      </c>
    </row>
    <row r="18" spans="1:19">
      <c r="A18" s="30">
        <v>4</v>
      </c>
      <c r="B18" s="30" t="s">
        <v>49</v>
      </c>
      <c r="C18" s="30" t="s">
        <v>466</v>
      </c>
      <c r="D18" s="25">
        <f t="shared" si="2"/>
        <v>42</v>
      </c>
      <c r="E18" s="28">
        <v>1</v>
      </c>
      <c r="F18" s="28">
        <v>2</v>
      </c>
      <c r="G18" s="28">
        <v>3</v>
      </c>
      <c r="H18" s="28">
        <v>3</v>
      </c>
      <c r="I18" s="28">
        <v>1</v>
      </c>
      <c r="J18" s="28">
        <v>2</v>
      </c>
      <c r="K18" s="28">
        <v>6</v>
      </c>
      <c r="L18" s="28">
        <v>1</v>
      </c>
      <c r="M18" s="28">
        <v>2</v>
      </c>
      <c r="N18" s="28">
        <v>0</v>
      </c>
      <c r="O18" s="28">
        <v>6</v>
      </c>
      <c r="P18" s="28">
        <v>4</v>
      </c>
      <c r="Q18" s="28">
        <v>0</v>
      </c>
      <c r="R18" s="28">
        <v>2</v>
      </c>
      <c r="S18" s="28">
        <v>9</v>
      </c>
    </row>
    <row r="19" spans="1:19">
      <c r="A19" s="30">
        <v>5</v>
      </c>
      <c r="B19" s="30" t="s">
        <v>17</v>
      </c>
      <c r="C19" s="30" t="s">
        <v>467</v>
      </c>
      <c r="D19" s="25">
        <f t="shared" si="2"/>
        <v>332</v>
      </c>
      <c r="E19" s="28">
        <v>2</v>
      </c>
      <c r="F19" s="28">
        <v>7</v>
      </c>
      <c r="G19" s="28">
        <v>12</v>
      </c>
      <c r="H19" s="28">
        <v>21</v>
      </c>
      <c r="I19" s="28">
        <v>17</v>
      </c>
      <c r="J19" s="28">
        <v>14</v>
      </c>
      <c r="K19" s="28">
        <v>23</v>
      </c>
      <c r="L19" s="28">
        <v>15</v>
      </c>
      <c r="M19" s="28">
        <v>10</v>
      </c>
      <c r="N19" s="28">
        <v>36</v>
      </c>
      <c r="O19" s="28">
        <v>31</v>
      </c>
      <c r="P19" s="28">
        <v>52</v>
      </c>
      <c r="Q19" s="28">
        <v>15</v>
      </c>
      <c r="R19" s="28">
        <v>13</v>
      </c>
      <c r="S19" s="28">
        <v>64</v>
      </c>
    </row>
    <row r="20" spans="1:19">
      <c r="A20" s="30">
        <v>6</v>
      </c>
      <c r="B20" s="30" t="s">
        <v>90</v>
      </c>
      <c r="C20" s="30" t="s">
        <v>468</v>
      </c>
      <c r="D20" s="25">
        <f t="shared" si="2"/>
        <v>76</v>
      </c>
      <c r="E20" s="28">
        <v>0</v>
      </c>
      <c r="F20" s="28">
        <v>3</v>
      </c>
      <c r="G20" s="28">
        <v>0</v>
      </c>
      <c r="H20" s="28">
        <v>5</v>
      </c>
      <c r="I20" s="28">
        <v>1</v>
      </c>
      <c r="J20" s="28">
        <v>9</v>
      </c>
      <c r="K20" s="28">
        <v>7</v>
      </c>
      <c r="L20" s="28">
        <v>5</v>
      </c>
      <c r="M20" s="28">
        <v>4</v>
      </c>
      <c r="N20" s="28">
        <v>16</v>
      </c>
      <c r="O20" s="28">
        <v>5</v>
      </c>
      <c r="P20" s="28">
        <v>5</v>
      </c>
      <c r="Q20" s="28">
        <v>7</v>
      </c>
      <c r="R20" s="28">
        <v>5</v>
      </c>
      <c r="S20" s="28">
        <v>4</v>
      </c>
    </row>
    <row r="21" spans="1:19">
      <c r="A21" s="30">
        <v>7</v>
      </c>
      <c r="B21" s="30" t="s">
        <v>125</v>
      </c>
      <c r="C21" s="30" t="s">
        <v>469</v>
      </c>
      <c r="D21" s="25">
        <f t="shared" si="2"/>
        <v>31</v>
      </c>
      <c r="E21" s="28">
        <v>0</v>
      </c>
      <c r="F21" s="28">
        <v>2</v>
      </c>
      <c r="G21" s="28">
        <v>3</v>
      </c>
      <c r="H21" s="28">
        <v>3</v>
      </c>
      <c r="I21" s="28">
        <v>4</v>
      </c>
      <c r="J21" s="28">
        <v>2</v>
      </c>
      <c r="K21" s="28">
        <v>2</v>
      </c>
      <c r="L21" s="28">
        <v>1</v>
      </c>
      <c r="M21" s="28">
        <v>1</v>
      </c>
      <c r="N21" s="28">
        <v>3</v>
      </c>
      <c r="O21" s="28">
        <v>2</v>
      </c>
      <c r="P21" s="28">
        <v>4</v>
      </c>
      <c r="Q21" s="28">
        <v>2</v>
      </c>
      <c r="R21" s="28">
        <v>1</v>
      </c>
      <c r="S21" s="28">
        <v>1</v>
      </c>
    </row>
    <row r="22" spans="1:19">
      <c r="A22" s="30">
        <v>8</v>
      </c>
      <c r="B22" s="30" t="s">
        <v>190</v>
      </c>
      <c r="C22" s="30" t="s">
        <v>470</v>
      </c>
      <c r="D22" s="25">
        <f t="shared" si="2"/>
        <v>28</v>
      </c>
      <c r="E22" s="28">
        <v>0</v>
      </c>
      <c r="F22" s="28">
        <v>0</v>
      </c>
      <c r="G22" s="28">
        <v>3</v>
      </c>
      <c r="H22" s="28">
        <v>9</v>
      </c>
      <c r="I22" s="28">
        <v>1</v>
      </c>
      <c r="J22" s="28">
        <v>0</v>
      </c>
      <c r="K22" s="28">
        <v>2</v>
      </c>
      <c r="L22" s="28">
        <v>4</v>
      </c>
      <c r="M22" s="28">
        <v>0</v>
      </c>
      <c r="N22" s="28">
        <v>3</v>
      </c>
      <c r="O22" s="28">
        <v>0</v>
      </c>
      <c r="P22" s="28">
        <v>4</v>
      </c>
      <c r="Q22" s="28">
        <v>0</v>
      </c>
      <c r="R22" s="28">
        <v>0</v>
      </c>
      <c r="S22" s="28">
        <v>2</v>
      </c>
    </row>
    <row r="23" spans="1:19">
      <c r="A23" s="30">
        <v>9</v>
      </c>
      <c r="B23" s="30" t="s">
        <v>32</v>
      </c>
      <c r="C23" s="30" t="s">
        <v>471</v>
      </c>
      <c r="D23" s="25">
        <f t="shared" si="2"/>
        <v>58</v>
      </c>
      <c r="E23" s="28">
        <v>0</v>
      </c>
      <c r="F23" s="28">
        <v>5</v>
      </c>
      <c r="G23" s="28">
        <v>1</v>
      </c>
      <c r="H23" s="28">
        <v>4</v>
      </c>
      <c r="I23" s="28">
        <v>6</v>
      </c>
      <c r="J23" s="28">
        <v>5</v>
      </c>
      <c r="K23" s="28">
        <v>4</v>
      </c>
      <c r="L23" s="28">
        <v>8</v>
      </c>
      <c r="M23" s="28">
        <v>15</v>
      </c>
      <c r="N23" s="28">
        <v>4</v>
      </c>
      <c r="O23" s="28">
        <v>0</v>
      </c>
      <c r="P23" s="28">
        <v>2</v>
      </c>
      <c r="Q23" s="28">
        <v>1</v>
      </c>
      <c r="R23" s="28">
        <v>0</v>
      </c>
      <c r="S23" s="28">
        <v>3</v>
      </c>
    </row>
    <row r="24" spans="1:19">
      <c r="A24" s="30">
        <v>10</v>
      </c>
      <c r="B24" s="30" t="s">
        <v>8</v>
      </c>
      <c r="C24" s="30" t="s">
        <v>472</v>
      </c>
      <c r="D24" s="25">
        <f t="shared" si="2"/>
        <v>158</v>
      </c>
      <c r="E24" s="28">
        <v>0</v>
      </c>
      <c r="F24" s="28">
        <v>14</v>
      </c>
      <c r="G24" s="28">
        <v>9</v>
      </c>
      <c r="H24" s="28">
        <v>8</v>
      </c>
      <c r="I24" s="28">
        <v>20</v>
      </c>
      <c r="J24" s="28">
        <v>16</v>
      </c>
      <c r="K24" s="28">
        <v>13</v>
      </c>
      <c r="L24" s="28">
        <v>10</v>
      </c>
      <c r="M24" s="28">
        <v>3</v>
      </c>
      <c r="N24" s="28">
        <v>8</v>
      </c>
      <c r="O24" s="28">
        <v>7</v>
      </c>
      <c r="P24" s="28">
        <v>10</v>
      </c>
      <c r="Q24" s="28">
        <v>21</v>
      </c>
      <c r="R24" s="28">
        <v>11</v>
      </c>
      <c r="S24" s="28">
        <v>8</v>
      </c>
    </row>
    <row r="25" spans="1:19" s="24" customFormat="1" ht="14.25" customHeight="1">
      <c r="A25" s="63" t="s">
        <v>481</v>
      </c>
      <c r="B25" s="64"/>
      <c r="C25" s="65"/>
      <c r="D25" s="25">
        <f>SUM(D15:D24)</f>
        <v>1468</v>
      </c>
      <c r="E25" s="25">
        <f t="shared" ref="E25:S25" si="3">SUM(E15:E24)</f>
        <v>4</v>
      </c>
      <c r="F25" s="25">
        <f t="shared" si="3"/>
        <v>81</v>
      </c>
      <c r="G25" s="25">
        <f t="shared" si="3"/>
        <v>72</v>
      </c>
      <c r="H25" s="25">
        <f t="shared" si="3"/>
        <v>96</v>
      </c>
      <c r="I25" s="25">
        <f t="shared" si="3"/>
        <v>94</v>
      </c>
      <c r="J25" s="25">
        <f t="shared" si="3"/>
        <v>141</v>
      </c>
      <c r="K25" s="25">
        <f t="shared" si="3"/>
        <v>98</v>
      </c>
      <c r="L25" s="25">
        <f t="shared" si="3"/>
        <v>87</v>
      </c>
      <c r="M25" s="25">
        <f t="shared" si="3"/>
        <v>85</v>
      </c>
      <c r="N25" s="25">
        <f t="shared" si="3"/>
        <v>134</v>
      </c>
      <c r="O25" s="25">
        <f t="shared" si="3"/>
        <v>89</v>
      </c>
      <c r="P25" s="25">
        <f t="shared" si="3"/>
        <v>161</v>
      </c>
      <c r="Q25" s="25">
        <f t="shared" si="3"/>
        <v>94</v>
      </c>
      <c r="R25" s="25">
        <f t="shared" si="3"/>
        <v>72</v>
      </c>
      <c r="S25" s="25">
        <f t="shared" si="3"/>
        <v>160</v>
      </c>
    </row>
    <row r="26" spans="1:19">
      <c r="A26" s="68" t="s">
        <v>6</v>
      </c>
      <c r="B26" s="68"/>
      <c r="C26" s="68"/>
      <c r="D26" s="25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</row>
    <row r="27" spans="1:19">
      <c r="A27" s="30">
        <v>1</v>
      </c>
      <c r="B27" s="30" t="s">
        <v>90</v>
      </c>
      <c r="C27" s="30" t="s">
        <v>410</v>
      </c>
      <c r="D27" s="25">
        <f t="shared" ref="D27:D36" si="4">SUM(E27:S27)</f>
        <v>238</v>
      </c>
      <c r="E27" s="28">
        <v>1</v>
      </c>
      <c r="F27" s="28">
        <v>11</v>
      </c>
      <c r="G27" s="28">
        <v>13</v>
      </c>
      <c r="H27" s="28">
        <v>23</v>
      </c>
      <c r="I27" s="28">
        <v>15</v>
      </c>
      <c r="J27" s="28">
        <v>5</v>
      </c>
      <c r="K27" s="28">
        <v>10</v>
      </c>
      <c r="L27" s="28">
        <v>14</v>
      </c>
      <c r="M27" s="28">
        <v>31</v>
      </c>
      <c r="N27" s="28">
        <v>5</v>
      </c>
      <c r="O27" s="28">
        <v>41</v>
      </c>
      <c r="P27" s="28">
        <v>14</v>
      </c>
      <c r="Q27" s="28">
        <v>13</v>
      </c>
      <c r="R27" s="28">
        <v>30</v>
      </c>
      <c r="S27" s="28">
        <v>12</v>
      </c>
    </row>
    <row r="28" spans="1:19">
      <c r="A28" s="30">
        <v>2</v>
      </c>
      <c r="B28" s="30" t="s">
        <v>125</v>
      </c>
      <c r="C28" s="30" t="s">
        <v>412</v>
      </c>
      <c r="D28" s="25">
        <f t="shared" si="4"/>
        <v>90</v>
      </c>
      <c r="E28" s="28">
        <v>0</v>
      </c>
      <c r="F28" s="28">
        <v>11</v>
      </c>
      <c r="G28" s="28">
        <v>1</v>
      </c>
      <c r="H28" s="28">
        <v>1</v>
      </c>
      <c r="I28" s="28">
        <v>2</v>
      </c>
      <c r="J28" s="28">
        <v>1</v>
      </c>
      <c r="K28" s="28">
        <v>5</v>
      </c>
      <c r="L28" s="28">
        <v>2</v>
      </c>
      <c r="M28" s="28">
        <v>7</v>
      </c>
      <c r="N28" s="28">
        <v>9</v>
      </c>
      <c r="O28" s="28">
        <v>8</v>
      </c>
      <c r="P28" s="28">
        <v>19</v>
      </c>
      <c r="Q28" s="28">
        <v>14</v>
      </c>
      <c r="R28" s="28">
        <v>6</v>
      </c>
      <c r="S28" s="28">
        <v>4</v>
      </c>
    </row>
    <row r="29" spans="1:19">
      <c r="A29" s="30">
        <v>3</v>
      </c>
      <c r="B29" s="30" t="s">
        <v>96</v>
      </c>
      <c r="C29" s="30" t="s">
        <v>413</v>
      </c>
      <c r="D29" s="25">
        <f t="shared" si="4"/>
        <v>139</v>
      </c>
      <c r="E29" s="28">
        <v>0</v>
      </c>
      <c r="F29" s="28">
        <v>12</v>
      </c>
      <c r="G29" s="28">
        <v>12</v>
      </c>
      <c r="H29" s="28">
        <v>8</v>
      </c>
      <c r="I29" s="28">
        <v>7</v>
      </c>
      <c r="J29" s="28">
        <v>3</v>
      </c>
      <c r="K29" s="28">
        <v>9</v>
      </c>
      <c r="L29" s="28">
        <v>9</v>
      </c>
      <c r="M29" s="28">
        <v>8</v>
      </c>
      <c r="N29" s="28">
        <v>8</v>
      </c>
      <c r="O29" s="28">
        <v>21</v>
      </c>
      <c r="P29" s="28">
        <v>12</v>
      </c>
      <c r="Q29" s="28">
        <v>13</v>
      </c>
      <c r="R29" s="28">
        <v>7</v>
      </c>
      <c r="S29" s="28">
        <v>10</v>
      </c>
    </row>
    <row r="30" spans="1:19">
      <c r="A30" s="30">
        <v>4</v>
      </c>
      <c r="B30" s="30" t="s">
        <v>414</v>
      </c>
      <c r="C30" s="30" t="s">
        <v>415</v>
      </c>
      <c r="D30" s="25">
        <f t="shared" si="4"/>
        <v>36</v>
      </c>
      <c r="E30" s="28">
        <v>0</v>
      </c>
      <c r="F30" s="28">
        <v>4</v>
      </c>
      <c r="G30" s="28">
        <v>1</v>
      </c>
      <c r="H30" s="28">
        <v>1</v>
      </c>
      <c r="I30" s="28">
        <v>1</v>
      </c>
      <c r="J30" s="28">
        <v>9</v>
      </c>
      <c r="K30" s="28">
        <v>6</v>
      </c>
      <c r="L30" s="28">
        <v>5</v>
      </c>
      <c r="M30" s="28">
        <v>0</v>
      </c>
      <c r="N30" s="28">
        <v>0</v>
      </c>
      <c r="O30" s="28">
        <v>3</v>
      </c>
      <c r="P30" s="28">
        <v>3</v>
      </c>
      <c r="Q30" s="28">
        <v>2</v>
      </c>
      <c r="R30" s="28">
        <v>1</v>
      </c>
      <c r="S30" s="28">
        <v>0</v>
      </c>
    </row>
    <row r="31" spans="1:19">
      <c r="A31" s="30">
        <v>5</v>
      </c>
      <c r="B31" s="30" t="s">
        <v>10</v>
      </c>
      <c r="C31" s="30" t="s">
        <v>416</v>
      </c>
      <c r="D31" s="25">
        <f t="shared" si="4"/>
        <v>19</v>
      </c>
      <c r="E31" s="28">
        <v>0</v>
      </c>
      <c r="F31" s="28">
        <v>1</v>
      </c>
      <c r="G31" s="28">
        <v>0</v>
      </c>
      <c r="H31" s="28">
        <v>0</v>
      </c>
      <c r="I31" s="28">
        <v>1</v>
      </c>
      <c r="J31" s="28">
        <v>4</v>
      </c>
      <c r="K31" s="28">
        <v>0</v>
      </c>
      <c r="L31" s="28">
        <v>1</v>
      </c>
      <c r="M31" s="28">
        <v>3</v>
      </c>
      <c r="N31" s="28">
        <v>0</v>
      </c>
      <c r="O31" s="28">
        <v>2</v>
      </c>
      <c r="P31" s="28">
        <v>2</v>
      </c>
      <c r="Q31" s="28">
        <v>0</v>
      </c>
      <c r="R31" s="28">
        <v>1</v>
      </c>
      <c r="S31" s="28">
        <v>4</v>
      </c>
    </row>
    <row r="32" spans="1:19">
      <c r="A32" s="30">
        <v>6</v>
      </c>
      <c r="B32" s="30" t="s">
        <v>24</v>
      </c>
      <c r="C32" s="30" t="s">
        <v>417</v>
      </c>
      <c r="D32" s="25">
        <f t="shared" si="4"/>
        <v>13</v>
      </c>
      <c r="E32" s="28">
        <v>0</v>
      </c>
      <c r="F32" s="28">
        <v>3</v>
      </c>
      <c r="G32" s="28">
        <v>0</v>
      </c>
      <c r="H32" s="28">
        <v>4</v>
      </c>
      <c r="I32" s="28">
        <v>3</v>
      </c>
      <c r="J32" s="28">
        <v>0</v>
      </c>
      <c r="K32" s="28">
        <v>1</v>
      </c>
      <c r="L32" s="28">
        <v>0</v>
      </c>
      <c r="M32" s="28">
        <v>0</v>
      </c>
      <c r="N32" s="28">
        <v>0</v>
      </c>
      <c r="O32" s="28">
        <v>0</v>
      </c>
      <c r="P32" s="28">
        <v>2</v>
      </c>
      <c r="Q32" s="28">
        <v>0</v>
      </c>
      <c r="R32" s="28">
        <v>0</v>
      </c>
      <c r="S32" s="28">
        <v>0</v>
      </c>
    </row>
    <row r="33" spans="1:19">
      <c r="A33" s="30">
        <v>7</v>
      </c>
      <c r="B33" s="30" t="s">
        <v>198</v>
      </c>
      <c r="C33" s="30" t="s">
        <v>418</v>
      </c>
      <c r="D33" s="25">
        <f t="shared" si="4"/>
        <v>13</v>
      </c>
      <c r="E33" s="28">
        <v>0</v>
      </c>
      <c r="F33" s="28">
        <v>0</v>
      </c>
      <c r="G33" s="28">
        <v>1</v>
      </c>
      <c r="H33" s="28">
        <v>1</v>
      </c>
      <c r="I33" s="28">
        <v>2</v>
      </c>
      <c r="J33" s="28">
        <v>0</v>
      </c>
      <c r="K33" s="28">
        <v>0</v>
      </c>
      <c r="L33" s="28">
        <v>1</v>
      </c>
      <c r="M33" s="28">
        <v>0</v>
      </c>
      <c r="N33" s="28">
        <v>3</v>
      </c>
      <c r="O33" s="28">
        <v>0</v>
      </c>
      <c r="P33" s="28">
        <v>1</v>
      </c>
      <c r="Q33" s="28">
        <v>2</v>
      </c>
      <c r="R33" s="28">
        <v>1</v>
      </c>
      <c r="S33" s="28">
        <v>1</v>
      </c>
    </row>
    <row r="34" spans="1:19">
      <c r="A34" s="30">
        <v>8</v>
      </c>
      <c r="B34" s="30" t="s">
        <v>103</v>
      </c>
      <c r="C34" s="30" t="s">
        <v>419</v>
      </c>
      <c r="D34" s="25">
        <f t="shared" si="4"/>
        <v>19</v>
      </c>
      <c r="E34" s="28">
        <v>0</v>
      </c>
      <c r="F34" s="28">
        <v>0</v>
      </c>
      <c r="G34" s="28">
        <v>0</v>
      </c>
      <c r="H34" s="28">
        <v>1</v>
      </c>
      <c r="I34" s="28">
        <v>6</v>
      </c>
      <c r="J34" s="28">
        <v>1</v>
      </c>
      <c r="K34" s="28">
        <v>2</v>
      </c>
      <c r="L34" s="28">
        <v>1</v>
      </c>
      <c r="M34" s="28">
        <v>1</v>
      </c>
      <c r="N34" s="28">
        <v>2</v>
      </c>
      <c r="O34" s="28">
        <v>0</v>
      </c>
      <c r="P34" s="28">
        <v>3</v>
      </c>
      <c r="Q34" s="28">
        <v>2</v>
      </c>
      <c r="R34" s="28">
        <v>0</v>
      </c>
      <c r="S34" s="28">
        <v>0</v>
      </c>
    </row>
    <row r="35" spans="1:19">
      <c r="A35" s="30">
        <v>9</v>
      </c>
      <c r="B35" s="30" t="s">
        <v>420</v>
      </c>
      <c r="C35" s="30" t="s">
        <v>421</v>
      </c>
      <c r="D35" s="25">
        <f t="shared" si="4"/>
        <v>27</v>
      </c>
      <c r="E35" s="28">
        <v>0</v>
      </c>
      <c r="F35" s="28">
        <v>0</v>
      </c>
      <c r="G35" s="28">
        <v>1</v>
      </c>
      <c r="H35" s="28">
        <v>0</v>
      </c>
      <c r="I35" s="28">
        <v>3</v>
      </c>
      <c r="J35" s="28">
        <v>0</v>
      </c>
      <c r="K35" s="28">
        <v>0</v>
      </c>
      <c r="L35" s="28">
        <v>0</v>
      </c>
      <c r="M35" s="28">
        <v>1</v>
      </c>
      <c r="N35" s="28">
        <v>0</v>
      </c>
      <c r="O35" s="28">
        <v>1</v>
      </c>
      <c r="P35" s="28">
        <v>19</v>
      </c>
      <c r="Q35" s="28">
        <v>0</v>
      </c>
      <c r="R35" s="28">
        <v>1</v>
      </c>
      <c r="S35" s="28">
        <v>1</v>
      </c>
    </row>
    <row r="36" spans="1:19">
      <c r="A36" s="30">
        <v>10</v>
      </c>
      <c r="B36" s="30" t="s">
        <v>281</v>
      </c>
      <c r="C36" s="30" t="s">
        <v>422</v>
      </c>
      <c r="D36" s="25">
        <f t="shared" si="4"/>
        <v>31</v>
      </c>
      <c r="E36" s="28">
        <v>0</v>
      </c>
      <c r="F36" s="28">
        <v>2</v>
      </c>
      <c r="G36" s="28">
        <v>2</v>
      </c>
      <c r="H36" s="28">
        <v>0</v>
      </c>
      <c r="I36" s="28">
        <v>1</v>
      </c>
      <c r="J36" s="28">
        <v>3</v>
      </c>
      <c r="K36" s="28">
        <v>3</v>
      </c>
      <c r="L36" s="28">
        <v>5</v>
      </c>
      <c r="M36" s="28">
        <v>3</v>
      </c>
      <c r="N36" s="28">
        <v>4</v>
      </c>
      <c r="O36" s="28">
        <v>2</v>
      </c>
      <c r="P36" s="28">
        <v>2</v>
      </c>
      <c r="Q36" s="28">
        <v>2</v>
      </c>
      <c r="R36" s="28">
        <v>1</v>
      </c>
      <c r="S36" s="28">
        <v>1</v>
      </c>
    </row>
    <row r="37" spans="1:19" s="24" customFormat="1" ht="14.25" customHeight="1">
      <c r="A37" s="63" t="s">
        <v>481</v>
      </c>
      <c r="B37" s="64"/>
      <c r="C37" s="65"/>
      <c r="D37" s="25">
        <f>SUM(D27:D36)</f>
        <v>625</v>
      </c>
      <c r="E37" s="25">
        <f t="shared" ref="E37:S37" si="5">SUM(E27:E36)</f>
        <v>1</v>
      </c>
      <c r="F37" s="25">
        <f t="shared" si="5"/>
        <v>44</v>
      </c>
      <c r="G37" s="25">
        <f t="shared" si="5"/>
        <v>31</v>
      </c>
      <c r="H37" s="25">
        <f t="shared" si="5"/>
        <v>39</v>
      </c>
      <c r="I37" s="25">
        <f t="shared" si="5"/>
        <v>41</v>
      </c>
      <c r="J37" s="25">
        <f t="shared" si="5"/>
        <v>26</v>
      </c>
      <c r="K37" s="25">
        <f t="shared" si="5"/>
        <v>36</v>
      </c>
      <c r="L37" s="25">
        <f t="shared" si="5"/>
        <v>38</v>
      </c>
      <c r="M37" s="25">
        <f t="shared" si="5"/>
        <v>54</v>
      </c>
      <c r="N37" s="25">
        <f t="shared" si="5"/>
        <v>31</v>
      </c>
      <c r="O37" s="25">
        <f t="shared" si="5"/>
        <v>78</v>
      </c>
      <c r="P37" s="25">
        <f t="shared" si="5"/>
        <v>77</v>
      </c>
      <c r="Q37" s="25">
        <f t="shared" si="5"/>
        <v>48</v>
      </c>
      <c r="R37" s="25">
        <f t="shared" si="5"/>
        <v>48</v>
      </c>
      <c r="S37" s="25">
        <f t="shared" si="5"/>
        <v>33</v>
      </c>
    </row>
    <row r="38" spans="1:19">
      <c r="A38" s="68" t="s">
        <v>135</v>
      </c>
      <c r="B38" s="68"/>
      <c r="C38" s="68"/>
      <c r="D38" s="25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</row>
    <row r="39" spans="1:19">
      <c r="A39" s="30">
        <v>1</v>
      </c>
      <c r="B39" s="30" t="s">
        <v>473</v>
      </c>
      <c r="C39" s="30" t="s">
        <v>474</v>
      </c>
      <c r="D39" s="25">
        <f t="shared" ref="D39:D48" si="6">SUM(E39:S39)</f>
        <v>201</v>
      </c>
      <c r="E39" s="28">
        <v>0</v>
      </c>
      <c r="F39" s="28">
        <v>9</v>
      </c>
      <c r="G39" s="28">
        <v>56</v>
      </c>
      <c r="H39" s="28">
        <v>18</v>
      </c>
      <c r="I39" s="28">
        <v>12</v>
      </c>
      <c r="J39" s="28">
        <v>12</v>
      </c>
      <c r="K39" s="28">
        <v>13</v>
      </c>
      <c r="L39" s="28">
        <v>8</v>
      </c>
      <c r="M39" s="28">
        <v>8</v>
      </c>
      <c r="N39" s="28">
        <v>16</v>
      </c>
      <c r="O39" s="28">
        <v>6</v>
      </c>
      <c r="P39" s="28">
        <v>8</v>
      </c>
      <c r="Q39" s="28">
        <v>11</v>
      </c>
      <c r="R39" s="28">
        <v>11</v>
      </c>
      <c r="S39" s="28">
        <v>13</v>
      </c>
    </row>
    <row r="40" spans="1:19">
      <c r="A40" s="30">
        <v>2</v>
      </c>
      <c r="B40" s="30" t="s">
        <v>42</v>
      </c>
      <c r="C40" s="30" t="s">
        <v>475</v>
      </c>
      <c r="D40" s="25">
        <f t="shared" si="6"/>
        <v>18</v>
      </c>
      <c r="E40" s="28">
        <v>0</v>
      </c>
      <c r="F40" s="28">
        <v>1</v>
      </c>
      <c r="G40" s="28">
        <v>2</v>
      </c>
      <c r="H40" s="28">
        <v>5</v>
      </c>
      <c r="I40" s="28">
        <v>3</v>
      </c>
      <c r="J40" s="28">
        <v>0</v>
      </c>
      <c r="K40" s="28">
        <v>1</v>
      </c>
      <c r="L40" s="28">
        <v>0</v>
      </c>
      <c r="M40" s="28">
        <v>1</v>
      </c>
      <c r="N40" s="28">
        <v>1</v>
      </c>
      <c r="O40" s="28">
        <v>0</v>
      </c>
      <c r="P40" s="28">
        <v>0</v>
      </c>
      <c r="Q40" s="28">
        <v>0</v>
      </c>
      <c r="R40" s="28">
        <v>0</v>
      </c>
      <c r="S40" s="28">
        <v>4</v>
      </c>
    </row>
    <row r="41" spans="1:19">
      <c r="A41" s="30">
        <v>3</v>
      </c>
      <c r="B41" s="30" t="s">
        <v>32</v>
      </c>
      <c r="C41" s="30" t="s">
        <v>381</v>
      </c>
      <c r="D41" s="25">
        <f t="shared" si="6"/>
        <v>28</v>
      </c>
      <c r="E41" s="28">
        <v>1</v>
      </c>
      <c r="F41" s="28">
        <v>1</v>
      </c>
      <c r="G41" s="28">
        <v>4</v>
      </c>
      <c r="H41" s="28">
        <v>2</v>
      </c>
      <c r="I41" s="28">
        <v>3</v>
      </c>
      <c r="J41" s="28">
        <v>2</v>
      </c>
      <c r="K41" s="28">
        <v>1</v>
      </c>
      <c r="L41" s="28">
        <v>0</v>
      </c>
      <c r="M41" s="28">
        <v>0</v>
      </c>
      <c r="N41" s="28">
        <v>2</v>
      </c>
      <c r="O41" s="28">
        <v>2</v>
      </c>
      <c r="P41" s="28">
        <v>3</v>
      </c>
      <c r="Q41" s="28">
        <v>0</v>
      </c>
      <c r="R41" s="28">
        <v>3</v>
      </c>
      <c r="S41" s="28">
        <v>4</v>
      </c>
    </row>
    <row r="42" spans="1:19">
      <c r="A42" s="30">
        <v>4</v>
      </c>
      <c r="B42" s="30" t="s">
        <v>176</v>
      </c>
      <c r="C42" s="30" t="s">
        <v>476</v>
      </c>
      <c r="D42" s="25">
        <f t="shared" si="6"/>
        <v>22</v>
      </c>
      <c r="E42" s="28">
        <v>0</v>
      </c>
      <c r="F42" s="28">
        <v>1</v>
      </c>
      <c r="G42" s="28">
        <v>0</v>
      </c>
      <c r="H42" s="28">
        <v>1</v>
      </c>
      <c r="I42" s="28">
        <v>3</v>
      </c>
      <c r="J42" s="28">
        <v>3</v>
      </c>
      <c r="K42" s="28">
        <v>2</v>
      </c>
      <c r="L42" s="28">
        <v>3</v>
      </c>
      <c r="M42" s="28">
        <v>2</v>
      </c>
      <c r="N42" s="28">
        <v>1</v>
      </c>
      <c r="O42" s="28">
        <v>2</v>
      </c>
      <c r="P42" s="28">
        <v>0</v>
      </c>
      <c r="Q42" s="28">
        <v>1</v>
      </c>
      <c r="R42" s="28">
        <v>0</v>
      </c>
      <c r="S42" s="28">
        <v>3</v>
      </c>
    </row>
    <row r="43" spans="1:19">
      <c r="A43" s="30">
        <v>5</v>
      </c>
      <c r="B43" s="30" t="s">
        <v>247</v>
      </c>
      <c r="C43" s="30" t="s">
        <v>154</v>
      </c>
      <c r="D43" s="25">
        <f t="shared" si="6"/>
        <v>5</v>
      </c>
      <c r="E43" s="28">
        <v>0</v>
      </c>
      <c r="F43" s="28">
        <v>1</v>
      </c>
      <c r="G43" s="28">
        <v>0</v>
      </c>
      <c r="H43" s="28">
        <v>0</v>
      </c>
      <c r="I43" s="28">
        <v>0</v>
      </c>
      <c r="J43" s="28">
        <v>0</v>
      </c>
      <c r="K43" s="28">
        <v>0</v>
      </c>
      <c r="L43" s="28">
        <v>1</v>
      </c>
      <c r="M43" s="28">
        <v>1</v>
      </c>
      <c r="N43" s="28">
        <v>0</v>
      </c>
      <c r="O43" s="28">
        <v>1</v>
      </c>
      <c r="P43" s="28">
        <v>1</v>
      </c>
      <c r="Q43" s="28">
        <v>0</v>
      </c>
      <c r="R43" s="28">
        <v>0</v>
      </c>
      <c r="S43" s="28">
        <v>0</v>
      </c>
    </row>
    <row r="44" spans="1:19">
      <c r="A44" s="30">
        <v>6</v>
      </c>
      <c r="B44" s="30" t="s">
        <v>25</v>
      </c>
      <c r="C44" s="30" t="s">
        <v>477</v>
      </c>
      <c r="D44" s="25">
        <f t="shared" si="6"/>
        <v>6</v>
      </c>
      <c r="E44" s="28">
        <v>0</v>
      </c>
      <c r="F44" s="28">
        <v>1</v>
      </c>
      <c r="G44" s="28">
        <v>0</v>
      </c>
      <c r="H44" s="28">
        <v>0</v>
      </c>
      <c r="I44" s="28">
        <v>0</v>
      </c>
      <c r="J44" s="28">
        <v>0</v>
      </c>
      <c r="K44" s="28">
        <v>0</v>
      </c>
      <c r="L44" s="28">
        <v>1</v>
      </c>
      <c r="M44" s="28">
        <v>0</v>
      </c>
      <c r="N44" s="28">
        <v>0</v>
      </c>
      <c r="O44" s="28">
        <v>1</v>
      </c>
      <c r="P44" s="28">
        <v>0</v>
      </c>
      <c r="Q44" s="28">
        <v>1</v>
      </c>
      <c r="R44" s="28">
        <v>0</v>
      </c>
      <c r="S44" s="28">
        <v>2</v>
      </c>
    </row>
    <row r="45" spans="1:19">
      <c r="A45" s="30">
        <v>7</v>
      </c>
      <c r="B45" s="30" t="s">
        <v>478</v>
      </c>
      <c r="C45" s="30" t="s">
        <v>323</v>
      </c>
      <c r="D45" s="25">
        <f t="shared" si="6"/>
        <v>84</v>
      </c>
      <c r="E45" s="28">
        <v>0</v>
      </c>
      <c r="F45" s="28">
        <v>0</v>
      </c>
      <c r="G45" s="28">
        <v>1</v>
      </c>
      <c r="H45" s="28">
        <v>4</v>
      </c>
      <c r="I45" s="28">
        <v>8</v>
      </c>
      <c r="J45" s="28">
        <v>12</v>
      </c>
      <c r="K45" s="28">
        <v>41</v>
      </c>
      <c r="L45" s="28">
        <v>3</v>
      </c>
      <c r="M45" s="28">
        <v>13</v>
      </c>
      <c r="N45" s="28">
        <v>0</v>
      </c>
      <c r="O45" s="28">
        <v>0</v>
      </c>
      <c r="P45" s="28">
        <v>2</v>
      </c>
      <c r="Q45" s="28">
        <v>0</v>
      </c>
      <c r="R45" s="28">
        <v>0</v>
      </c>
      <c r="S45" s="28">
        <v>0</v>
      </c>
    </row>
    <row r="46" spans="1:19">
      <c r="A46" s="30">
        <v>8</v>
      </c>
      <c r="B46" s="30" t="s">
        <v>82</v>
      </c>
      <c r="C46" s="30" t="s">
        <v>479</v>
      </c>
      <c r="D46" s="25">
        <f t="shared" si="6"/>
        <v>15</v>
      </c>
      <c r="E46" s="28">
        <v>0</v>
      </c>
      <c r="F46" s="28">
        <v>1</v>
      </c>
      <c r="G46" s="28">
        <v>0</v>
      </c>
      <c r="H46" s="28">
        <v>1</v>
      </c>
      <c r="I46" s="28">
        <v>0</v>
      </c>
      <c r="J46" s="28">
        <v>2</v>
      </c>
      <c r="K46" s="28">
        <v>1</v>
      </c>
      <c r="L46" s="28">
        <v>1</v>
      </c>
      <c r="M46" s="28">
        <v>0</v>
      </c>
      <c r="N46" s="28">
        <v>0</v>
      </c>
      <c r="O46" s="28">
        <v>0</v>
      </c>
      <c r="P46" s="28">
        <v>5</v>
      </c>
      <c r="Q46" s="28">
        <v>2</v>
      </c>
      <c r="R46" s="28">
        <v>2</v>
      </c>
      <c r="S46" s="28">
        <v>0</v>
      </c>
    </row>
    <row r="47" spans="1:19">
      <c r="A47" s="30">
        <v>9</v>
      </c>
      <c r="B47" s="30" t="s">
        <v>12</v>
      </c>
      <c r="C47" s="30" t="s">
        <v>480</v>
      </c>
      <c r="D47" s="25">
        <f t="shared" si="6"/>
        <v>21</v>
      </c>
      <c r="E47" s="28">
        <v>0</v>
      </c>
      <c r="F47" s="28">
        <v>0</v>
      </c>
      <c r="G47" s="28">
        <v>0</v>
      </c>
      <c r="H47" s="28">
        <v>1</v>
      </c>
      <c r="I47" s="28">
        <v>1</v>
      </c>
      <c r="J47" s="28">
        <v>3</v>
      </c>
      <c r="K47" s="28">
        <v>2</v>
      </c>
      <c r="L47" s="28">
        <v>11</v>
      </c>
      <c r="M47" s="28">
        <v>0</v>
      </c>
      <c r="N47" s="28">
        <v>1</v>
      </c>
      <c r="O47" s="28">
        <v>0</v>
      </c>
      <c r="P47" s="28">
        <v>0</v>
      </c>
      <c r="Q47" s="28">
        <v>1</v>
      </c>
      <c r="R47" s="28">
        <v>0</v>
      </c>
      <c r="S47" s="28">
        <v>1</v>
      </c>
    </row>
    <row r="48" spans="1:19">
      <c r="A48" s="30">
        <v>10</v>
      </c>
      <c r="B48" s="30" t="s">
        <v>152</v>
      </c>
      <c r="C48" s="30" t="s">
        <v>376</v>
      </c>
      <c r="D48" s="25">
        <f t="shared" si="6"/>
        <v>39</v>
      </c>
      <c r="E48" s="28">
        <v>0</v>
      </c>
      <c r="F48" s="28">
        <v>2</v>
      </c>
      <c r="G48" s="28">
        <v>3</v>
      </c>
      <c r="H48" s="28">
        <v>3</v>
      </c>
      <c r="I48" s="28">
        <v>5</v>
      </c>
      <c r="J48" s="28">
        <v>6</v>
      </c>
      <c r="K48" s="28">
        <v>3</v>
      </c>
      <c r="L48" s="28">
        <v>3</v>
      </c>
      <c r="M48" s="28">
        <v>3</v>
      </c>
      <c r="N48" s="28">
        <v>3</v>
      </c>
      <c r="O48" s="28">
        <v>2</v>
      </c>
      <c r="P48" s="28">
        <v>2</v>
      </c>
      <c r="Q48" s="28">
        <v>1</v>
      </c>
      <c r="R48" s="28">
        <v>0</v>
      </c>
      <c r="S48" s="28">
        <v>3</v>
      </c>
    </row>
    <row r="49" spans="1:19" s="24" customFormat="1" ht="14.25" customHeight="1">
      <c r="A49" s="63" t="s">
        <v>481</v>
      </c>
      <c r="B49" s="64"/>
      <c r="C49" s="65"/>
      <c r="D49" s="25">
        <f>SUM(D39:D48)</f>
        <v>439</v>
      </c>
      <c r="E49" s="25">
        <f t="shared" ref="E49:S49" si="7">SUM(E39:E48)</f>
        <v>1</v>
      </c>
      <c r="F49" s="25">
        <f t="shared" si="7"/>
        <v>17</v>
      </c>
      <c r="G49" s="25">
        <f t="shared" si="7"/>
        <v>66</v>
      </c>
      <c r="H49" s="25">
        <f t="shared" si="7"/>
        <v>35</v>
      </c>
      <c r="I49" s="25">
        <f t="shared" si="7"/>
        <v>35</v>
      </c>
      <c r="J49" s="25">
        <f t="shared" si="7"/>
        <v>40</v>
      </c>
      <c r="K49" s="25">
        <f t="shared" si="7"/>
        <v>64</v>
      </c>
      <c r="L49" s="25">
        <f t="shared" si="7"/>
        <v>31</v>
      </c>
      <c r="M49" s="25">
        <f t="shared" si="7"/>
        <v>28</v>
      </c>
      <c r="N49" s="25">
        <f t="shared" si="7"/>
        <v>24</v>
      </c>
      <c r="O49" s="25">
        <f t="shared" si="7"/>
        <v>14</v>
      </c>
      <c r="P49" s="25">
        <f t="shared" si="7"/>
        <v>21</v>
      </c>
      <c r="Q49" s="25">
        <f t="shared" si="7"/>
        <v>17</v>
      </c>
      <c r="R49" s="25">
        <f t="shared" si="7"/>
        <v>16</v>
      </c>
      <c r="S49" s="25">
        <f t="shared" si="7"/>
        <v>30</v>
      </c>
    </row>
    <row r="50" spans="1:19">
      <c r="A50" s="68" t="s">
        <v>50</v>
      </c>
      <c r="B50" s="68"/>
      <c r="C50" s="68"/>
      <c r="D50" s="26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</row>
    <row r="51" spans="1:19">
      <c r="A51" s="30">
        <v>1</v>
      </c>
      <c r="B51" s="30" t="s">
        <v>362</v>
      </c>
      <c r="C51" s="30" t="s">
        <v>423</v>
      </c>
      <c r="D51" s="25">
        <f t="shared" ref="D51:D60" si="8">SUM(E51:S51)</f>
        <v>186</v>
      </c>
      <c r="E51" s="28">
        <v>0</v>
      </c>
      <c r="F51" s="28">
        <v>5</v>
      </c>
      <c r="G51" s="28">
        <v>106</v>
      </c>
      <c r="H51" s="28">
        <v>8</v>
      </c>
      <c r="I51" s="28">
        <v>1</v>
      </c>
      <c r="J51" s="28">
        <v>8</v>
      </c>
      <c r="K51" s="28">
        <v>4</v>
      </c>
      <c r="L51" s="28">
        <v>3</v>
      </c>
      <c r="M51" s="28">
        <v>3</v>
      </c>
      <c r="N51" s="28">
        <v>6</v>
      </c>
      <c r="O51" s="28">
        <v>4</v>
      </c>
      <c r="P51" s="28">
        <v>16</v>
      </c>
      <c r="Q51" s="28">
        <v>8</v>
      </c>
      <c r="R51" s="28">
        <v>6</v>
      </c>
      <c r="S51" s="28">
        <v>8</v>
      </c>
    </row>
    <row r="52" spans="1:19">
      <c r="A52" s="30">
        <v>2</v>
      </c>
      <c r="B52" s="30" t="s">
        <v>190</v>
      </c>
      <c r="C52" s="30" t="s">
        <v>424</v>
      </c>
      <c r="D52" s="25">
        <f t="shared" si="8"/>
        <v>14</v>
      </c>
      <c r="E52" s="28">
        <v>0</v>
      </c>
      <c r="F52" s="28">
        <v>2</v>
      </c>
      <c r="G52" s="28">
        <v>1</v>
      </c>
      <c r="H52" s="28">
        <v>1</v>
      </c>
      <c r="I52" s="28">
        <v>0</v>
      </c>
      <c r="J52" s="28">
        <v>2</v>
      </c>
      <c r="K52" s="28">
        <v>0</v>
      </c>
      <c r="L52" s="28">
        <v>1</v>
      </c>
      <c r="M52" s="28">
        <v>1</v>
      </c>
      <c r="N52" s="28">
        <v>2</v>
      </c>
      <c r="O52" s="28">
        <v>1</v>
      </c>
      <c r="P52" s="28">
        <v>2</v>
      </c>
      <c r="Q52" s="28">
        <v>1</v>
      </c>
      <c r="R52" s="28">
        <v>0</v>
      </c>
      <c r="S52" s="28">
        <v>0</v>
      </c>
    </row>
    <row r="53" spans="1:19">
      <c r="A53" s="30">
        <v>3</v>
      </c>
      <c r="B53" s="30" t="s">
        <v>49</v>
      </c>
      <c r="C53" s="30" t="s">
        <v>425</v>
      </c>
      <c r="D53" s="25">
        <f t="shared" si="8"/>
        <v>11</v>
      </c>
      <c r="E53" s="28">
        <v>0</v>
      </c>
      <c r="F53" s="28">
        <v>0</v>
      </c>
      <c r="G53" s="28">
        <v>0</v>
      </c>
      <c r="H53" s="28">
        <v>0</v>
      </c>
      <c r="I53" s="28">
        <v>1</v>
      </c>
      <c r="J53" s="28">
        <v>2</v>
      </c>
      <c r="K53" s="28">
        <v>1</v>
      </c>
      <c r="L53" s="28">
        <v>0</v>
      </c>
      <c r="M53" s="28">
        <v>1</v>
      </c>
      <c r="N53" s="28">
        <v>1</v>
      </c>
      <c r="O53" s="28">
        <v>3</v>
      </c>
      <c r="P53" s="28">
        <v>2</v>
      </c>
      <c r="Q53" s="28">
        <v>0</v>
      </c>
      <c r="R53" s="28">
        <v>0</v>
      </c>
      <c r="S53" s="28">
        <v>0</v>
      </c>
    </row>
    <row r="54" spans="1:19">
      <c r="A54" s="30">
        <v>4</v>
      </c>
      <c r="B54" s="30" t="s">
        <v>54</v>
      </c>
      <c r="C54" s="30" t="s">
        <v>383</v>
      </c>
      <c r="D54" s="25">
        <f t="shared" si="8"/>
        <v>13</v>
      </c>
      <c r="E54" s="28">
        <v>0</v>
      </c>
      <c r="F54" s="28">
        <v>1</v>
      </c>
      <c r="G54" s="28">
        <v>1</v>
      </c>
      <c r="H54" s="28">
        <v>2</v>
      </c>
      <c r="I54" s="28">
        <v>0</v>
      </c>
      <c r="J54" s="28">
        <v>6</v>
      </c>
      <c r="K54" s="28">
        <v>2</v>
      </c>
      <c r="L54" s="28">
        <v>0</v>
      </c>
      <c r="M54" s="28">
        <v>0</v>
      </c>
      <c r="N54" s="28">
        <v>0</v>
      </c>
      <c r="O54" s="28">
        <v>0</v>
      </c>
      <c r="P54" s="28">
        <v>0</v>
      </c>
      <c r="Q54" s="28">
        <v>0</v>
      </c>
      <c r="R54" s="28">
        <v>0</v>
      </c>
      <c r="S54" s="28">
        <v>1</v>
      </c>
    </row>
    <row r="55" spans="1:19">
      <c r="A55" s="30">
        <v>5</v>
      </c>
      <c r="B55" s="30" t="s">
        <v>32</v>
      </c>
      <c r="C55" s="30" t="s">
        <v>426</v>
      </c>
      <c r="D55" s="25">
        <f t="shared" si="8"/>
        <v>19</v>
      </c>
      <c r="E55" s="28">
        <v>0</v>
      </c>
      <c r="F55" s="28">
        <v>0</v>
      </c>
      <c r="G55" s="28">
        <v>0</v>
      </c>
      <c r="H55" s="28">
        <v>0</v>
      </c>
      <c r="I55" s="28">
        <v>1</v>
      </c>
      <c r="J55" s="28">
        <v>3</v>
      </c>
      <c r="K55" s="28">
        <v>0</v>
      </c>
      <c r="L55" s="28">
        <v>4</v>
      </c>
      <c r="M55" s="28">
        <v>0</v>
      </c>
      <c r="N55" s="28">
        <v>1</v>
      </c>
      <c r="O55" s="28">
        <v>1</v>
      </c>
      <c r="P55" s="28">
        <v>2</v>
      </c>
      <c r="Q55" s="28">
        <v>4</v>
      </c>
      <c r="R55" s="28">
        <v>0</v>
      </c>
      <c r="S55" s="28">
        <v>3</v>
      </c>
    </row>
    <row r="56" spans="1:19">
      <c r="A56" s="30">
        <v>6</v>
      </c>
      <c r="B56" s="30" t="s">
        <v>32</v>
      </c>
      <c r="C56" s="30" t="s">
        <v>427</v>
      </c>
      <c r="D56" s="25">
        <f t="shared" si="8"/>
        <v>9</v>
      </c>
      <c r="E56" s="28">
        <v>0</v>
      </c>
      <c r="F56" s="28">
        <v>1</v>
      </c>
      <c r="G56" s="28">
        <v>0</v>
      </c>
      <c r="H56" s="28">
        <v>0</v>
      </c>
      <c r="I56" s="28">
        <v>0</v>
      </c>
      <c r="J56" s="28">
        <v>2</v>
      </c>
      <c r="K56" s="28">
        <v>2</v>
      </c>
      <c r="L56" s="28">
        <v>0</v>
      </c>
      <c r="M56" s="28">
        <v>0</v>
      </c>
      <c r="N56" s="28">
        <v>0</v>
      </c>
      <c r="O56" s="28">
        <v>1</v>
      </c>
      <c r="P56" s="28">
        <v>0</v>
      </c>
      <c r="Q56" s="28">
        <v>0</v>
      </c>
      <c r="R56" s="28">
        <v>2</v>
      </c>
      <c r="S56" s="28">
        <v>1</v>
      </c>
    </row>
    <row r="57" spans="1:19">
      <c r="A57" s="30">
        <v>7</v>
      </c>
      <c r="B57" s="30" t="s">
        <v>198</v>
      </c>
      <c r="C57" s="30" t="s">
        <v>428</v>
      </c>
      <c r="D57" s="25">
        <f t="shared" si="8"/>
        <v>11</v>
      </c>
      <c r="E57" s="28">
        <v>0</v>
      </c>
      <c r="F57" s="28">
        <v>0</v>
      </c>
      <c r="G57" s="28">
        <v>0</v>
      </c>
      <c r="H57" s="28">
        <v>1</v>
      </c>
      <c r="I57" s="28">
        <v>0</v>
      </c>
      <c r="J57" s="28">
        <v>1</v>
      </c>
      <c r="K57" s="28">
        <v>0</v>
      </c>
      <c r="L57" s="28">
        <v>0</v>
      </c>
      <c r="M57" s="28">
        <v>1</v>
      </c>
      <c r="N57" s="28">
        <v>1</v>
      </c>
      <c r="O57" s="28">
        <v>0</v>
      </c>
      <c r="P57" s="28">
        <v>0</v>
      </c>
      <c r="Q57" s="28">
        <v>2</v>
      </c>
      <c r="R57" s="28">
        <v>1</v>
      </c>
      <c r="S57" s="28">
        <v>4</v>
      </c>
    </row>
    <row r="58" spans="1:19">
      <c r="A58" s="30">
        <v>8</v>
      </c>
      <c r="B58" s="30" t="s">
        <v>162</v>
      </c>
      <c r="C58" s="30" t="s">
        <v>429</v>
      </c>
      <c r="D58" s="25">
        <f t="shared" si="8"/>
        <v>25</v>
      </c>
      <c r="E58" s="28">
        <v>0</v>
      </c>
      <c r="F58" s="28">
        <v>1</v>
      </c>
      <c r="G58" s="28">
        <v>0</v>
      </c>
      <c r="H58" s="28">
        <v>1</v>
      </c>
      <c r="I58" s="28">
        <v>1</v>
      </c>
      <c r="J58" s="28">
        <v>3</v>
      </c>
      <c r="K58" s="28">
        <v>0</v>
      </c>
      <c r="L58" s="28">
        <v>10</v>
      </c>
      <c r="M58" s="28">
        <v>1</v>
      </c>
      <c r="N58" s="28">
        <v>1</v>
      </c>
      <c r="O58" s="28">
        <v>1</v>
      </c>
      <c r="P58" s="28">
        <v>2</v>
      </c>
      <c r="Q58" s="28">
        <v>2</v>
      </c>
      <c r="R58" s="28">
        <v>0</v>
      </c>
      <c r="S58" s="28">
        <v>2</v>
      </c>
    </row>
    <row r="59" spans="1:19">
      <c r="A59" s="30">
        <v>9</v>
      </c>
      <c r="B59" s="30" t="s">
        <v>39</v>
      </c>
      <c r="C59" s="30" t="s">
        <v>430</v>
      </c>
      <c r="D59" s="25">
        <f t="shared" si="8"/>
        <v>5</v>
      </c>
      <c r="E59" s="28">
        <v>0</v>
      </c>
      <c r="F59" s="28">
        <v>0</v>
      </c>
      <c r="G59" s="28">
        <v>0</v>
      </c>
      <c r="H59" s="28">
        <v>0</v>
      </c>
      <c r="I59" s="28">
        <v>0</v>
      </c>
      <c r="J59" s="28">
        <v>3</v>
      </c>
      <c r="K59" s="28">
        <v>0</v>
      </c>
      <c r="L59" s="28">
        <v>1</v>
      </c>
      <c r="M59" s="28">
        <v>0</v>
      </c>
      <c r="N59" s="28">
        <v>0</v>
      </c>
      <c r="O59" s="28">
        <v>0</v>
      </c>
      <c r="P59" s="28">
        <v>0</v>
      </c>
      <c r="Q59" s="28">
        <v>0</v>
      </c>
      <c r="R59" s="28">
        <v>1</v>
      </c>
      <c r="S59" s="28">
        <v>0</v>
      </c>
    </row>
    <row r="60" spans="1:19">
      <c r="A60" s="30">
        <v>10</v>
      </c>
      <c r="B60" s="30" t="s">
        <v>170</v>
      </c>
      <c r="C60" s="30" t="s">
        <v>431</v>
      </c>
      <c r="D60" s="25">
        <f t="shared" si="8"/>
        <v>29</v>
      </c>
      <c r="E60" s="28">
        <v>0</v>
      </c>
      <c r="F60" s="28">
        <v>2</v>
      </c>
      <c r="G60" s="28">
        <v>3</v>
      </c>
      <c r="H60" s="28">
        <v>7</v>
      </c>
      <c r="I60" s="28">
        <v>0</v>
      </c>
      <c r="J60" s="28">
        <v>0</v>
      </c>
      <c r="K60" s="28">
        <v>1</v>
      </c>
      <c r="L60" s="28">
        <v>2</v>
      </c>
      <c r="M60" s="28">
        <v>1</v>
      </c>
      <c r="N60" s="28">
        <v>3</v>
      </c>
      <c r="O60" s="28">
        <v>4</v>
      </c>
      <c r="P60" s="28">
        <v>0</v>
      </c>
      <c r="Q60" s="28">
        <v>0</v>
      </c>
      <c r="R60" s="28">
        <v>1</v>
      </c>
      <c r="S60" s="28">
        <v>5</v>
      </c>
    </row>
    <row r="61" spans="1:19" s="24" customFormat="1" ht="14.25" customHeight="1">
      <c r="A61" s="63" t="s">
        <v>481</v>
      </c>
      <c r="B61" s="64"/>
      <c r="C61" s="65"/>
      <c r="D61" s="25">
        <f>SUM(D51:D60)</f>
        <v>322</v>
      </c>
      <c r="E61" s="25">
        <f t="shared" ref="E61:S61" si="9">SUM(E51:E60)</f>
        <v>0</v>
      </c>
      <c r="F61" s="25">
        <f t="shared" si="9"/>
        <v>12</v>
      </c>
      <c r="G61" s="25">
        <f t="shared" si="9"/>
        <v>111</v>
      </c>
      <c r="H61" s="25">
        <f t="shared" si="9"/>
        <v>20</v>
      </c>
      <c r="I61" s="25">
        <f t="shared" si="9"/>
        <v>4</v>
      </c>
      <c r="J61" s="25">
        <f t="shared" si="9"/>
        <v>30</v>
      </c>
      <c r="K61" s="25">
        <f t="shared" si="9"/>
        <v>10</v>
      </c>
      <c r="L61" s="25">
        <f t="shared" si="9"/>
        <v>21</v>
      </c>
      <c r="M61" s="25">
        <f t="shared" si="9"/>
        <v>8</v>
      </c>
      <c r="N61" s="25">
        <f t="shared" si="9"/>
        <v>15</v>
      </c>
      <c r="O61" s="25">
        <f t="shared" si="9"/>
        <v>15</v>
      </c>
      <c r="P61" s="25">
        <f t="shared" si="9"/>
        <v>24</v>
      </c>
      <c r="Q61" s="25">
        <f t="shared" si="9"/>
        <v>17</v>
      </c>
      <c r="R61" s="25">
        <f t="shared" si="9"/>
        <v>11</v>
      </c>
      <c r="S61" s="25">
        <f t="shared" si="9"/>
        <v>24</v>
      </c>
    </row>
    <row r="62" spans="1:19">
      <c r="A62" s="68" t="s">
        <v>159</v>
      </c>
      <c r="B62" s="68"/>
      <c r="C62" s="68"/>
      <c r="D62" s="25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</row>
    <row r="63" spans="1:19">
      <c r="A63" s="30">
        <v>1</v>
      </c>
      <c r="B63" s="30" t="s">
        <v>8</v>
      </c>
      <c r="C63" s="30" t="s">
        <v>454</v>
      </c>
      <c r="D63" s="25">
        <f t="shared" ref="D63:D70" si="10">SUM(E63:S63)</f>
        <v>84</v>
      </c>
      <c r="E63" s="28">
        <v>0</v>
      </c>
      <c r="F63" s="28">
        <v>9</v>
      </c>
      <c r="G63" s="28">
        <v>5</v>
      </c>
      <c r="H63" s="28">
        <v>5</v>
      </c>
      <c r="I63" s="28">
        <v>16</v>
      </c>
      <c r="J63" s="28">
        <v>7</v>
      </c>
      <c r="K63" s="28">
        <v>6</v>
      </c>
      <c r="L63" s="28">
        <v>4</v>
      </c>
      <c r="M63" s="28">
        <v>5</v>
      </c>
      <c r="N63" s="28">
        <v>6</v>
      </c>
      <c r="O63" s="28">
        <v>7</v>
      </c>
      <c r="P63" s="28">
        <v>3</v>
      </c>
      <c r="Q63" s="28">
        <v>2</v>
      </c>
      <c r="R63" s="28">
        <v>5</v>
      </c>
      <c r="S63" s="28">
        <v>4</v>
      </c>
    </row>
    <row r="64" spans="1:19">
      <c r="A64" s="30">
        <v>2</v>
      </c>
      <c r="B64" s="30" t="s">
        <v>107</v>
      </c>
      <c r="C64" s="30" t="s">
        <v>456</v>
      </c>
      <c r="D64" s="25">
        <f t="shared" si="10"/>
        <v>26</v>
      </c>
      <c r="E64" s="28">
        <v>0</v>
      </c>
      <c r="F64" s="28">
        <v>3</v>
      </c>
      <c r="G64" s="28">
        <v>1</v>
      </c>
      <c r="H64" s="28">
        <v>1</v>
      </c>
      <c r="I64" s="28">
        <v>0</v>
      </c>
      <c r="J64" s="28">
        <v>0</v>
      </c>
      <c r="K64" s="28">
        <v>11</v>
      </c>
      <c r="L64" s="28">
        <v>1</v>
      </c>
      <c r="M64" s="28">
        <v>0</v>
      </c>
      <c r="N64" s="28">
        <v>0</v>
      </c>
      <c r="O64" s="28">
        <v>2</v>
      </c>
      <c r="P64" s="28">
        <v>1</v>
      </c>
      <c r="Q64" s="28">
        <v>0</v>
      </c>
      <c r="R64" s="28">
        <v>1</v>
      </c>
      <c r="S64" s="28">
        <v>5</v>
      </c>
    </row>
    <row r="65" spans="1:19">
      <c r="A65" s="30">
        <v>3</v>
      </c>
      <c r="B65" s="30" t="s">
        <v>176</v>
      </c>
      <c r="C65" s="30" t="s">
        <v>292</v>
      </c>
      <c r="D65" s="25">
        <f t="shared" si="10"/>
        <v>38</v>
      </c>
      <c r="E65" s="28">
        <v>0</v>
      </c>
      <c r="F65" s="28">
        <v>3</v>
      </c>
      <c r="G65" s="28">
        <v>1</v>
      </c>
      <c r="H65" s="28">
        <v>2</v>
      </c>
      <c r="I65" s="28">
        <v>3</v>
      </c>
      <c r="J65" s="28">
        <v>2</v>
      </c>
      <c r="K65" s="28">
        <v>4</v>
      </c>
      <c r="L65" s="28">
        <v>2</v>
      </c>
      <c r="M65" s="28">
        <v>3</v>
      </c>
      <c r="N65" s="28">
        <v>2</v>
      </c>
      <c r="O65" s="28">
        <v>4</v>
      </c>
      <c r="P65" s="28">
        <v>10</v>
      </c>
      <c r="Q65" s="28">
        <v>0</v>
      </c>
      <c r="R65" s="28">
        <v>1</v>
      </c>
      <c r="S65" s="28">
        <v>1</v>
      </c>
    </row>
    <row r="66" spans="1:19">
      <c r="A66" s="30">
        <v>4</v>
      </c>
      <c r="B66" s="30" t="s">
        <v>240</v>
      </c>
      <c r="C66" s="30" t="s">
        <v>457</v>
      </c>
      <c r="D66" s="25">
        <f t="shared" si="10"/>
        <v>62</v>
      </c>
      <c r="E66" s="28">
        <v>0</v>
      </c>
      <c r="F66" s="28">
        <v>3</v>
      </c>
      <c r="G66" s="28">
        <v>1</v>
      </c>
      <c r="H66" s="28">
        <v>6</v>
      </c>
      <c r="I66" s="28">
        <v>4</v>
      </c>
      <c r="J66" s="28">
        <v>5</v>
      </c>
      <c r="K66" s="28">
        <v>1</v>
      </c>
      <c r="L66" s="28">
        <v>5</v>
      </c>
      <c r="M66" s="28">
        <v>4</v>
      </c>
      <c r="N66" s="28">
        <v>1</v>
      </c>
      <c r="O66" s="28">
        <v>1</v>
      </c>
      <c r="P66" s="28">
        <v>12</v>
      </c>
      <c r="Q66" s="28">
        <v>0</v>
      </c>
      <c r="R66" s="28">
        <v>0</v>
      </c>
      <c r="S66" s="28">
        <v>19</v>
      </c>
    </row>
    <row r="67" spans="1:19">
      <c r="A67" s="30">
        <v>5</v>
      </c>
      <c r="B67" s="30" t="s">
        <v>80</v>
      </c>
      <c r="C67" s="30" t="s">
        <v>458</v>
      </c>
      <c r="D67" s="25">
        <f t="shared" si="10"/>
        <v>12</v>
      </c>
      <c r="E67" s="28">
        <v>0</v>
      </c>
      <c r="F67" s="28">
        <v>0</v>
      </c>
      <c r="G67" s="28">
        <v>0</v>
      </c>
      <c r="H67" s="28">
        <v>1</v>
      </c>
      <c r="I67" s="28">
        <v>0</v>
      </c>
      <c r="J67" s="28">
        <v>0</v>
      </c>
      <c r="K67" s="28">
        <v>1</v>
      </c>
      <c r="L67" s="28">
        <v>1</v>
      </c>
      <c r="M67" s="28">
        <v>0</v>
      </c>
      <c r="N67" s="28">
        <v>2</v>
      </c>
      <c r="O67" s="28">
        <v>2</v>
      </c>
      <c r="P67" s="28">
        <v>3</v>
      </c>
      <c r="Q67" s="28">
        <v>1</v>
      </c>
      <c r="R67" s="28">
        <v>0</v>
      </c>
      <c r="S67" s="28">
        <v>1</v>
      </c>
    </row>
    <row r="68" spans="1:19">
      <c r="A68" s="30">
        <v>6</v>
      </c>
      <c r="B68" s="30" t="s">
        <v>162</v>
      </c>
      <c r="C68" s="30" t="s">
        <v>126</v>
      </c>
      <c r="D68" s="25">
        <f t="shared" si="10"/>
        <v>7</v>
      </c>
      <c r="E68" s="28">
        <v>0</v>
      </c>
      <c r="F68" s="28">
        <v>1</v>
      </c>
      <c r="G68" s="28">
        <v>0</v>
      </c>
      <c r="H68" s="28">
        <v>0</v>
      </c>
      <c r="I68" s="28">
        <v>1</v>
      </c>
      <c r="J68" s="28">
        <v>0</v>
      </c>
      <c r="K68" s="28">
        <v>0</v>
      </c>
      <c r="L68" s="28">
        <v>0</v>
      </c>
      <c r="M68" s="28">
        <v>0</v>
      </c>
      <c r="N68" s="28">
        <v>0</v>
      </c>
      <c r="O68" s="28">
        <v>0</v>
      </c>
      <c r="P68" s="28">
        <v>1</v>
      </c>
      <c r="Q68" s="28">
        <v>2</v>
      </c>
      <c r="R68" s="28">
        <v>1</v>
      </c>
      <c r="S68" s="28">
        <v>1</v>
      </c>
    </row>
    <row r="69" spans="1:19">
      <c r="A69" s="30">
        <v>7</v>
      </c>
      <c r="B69" s="30" t="s">
        <v>198</v>
      </c>
      <c r="C69" s="30" t="s">
        <v>459</v>
      </c>
      <c r="D69" s="25">
        <f t="shared" si="10"/>
        <v>20</v>
      </c>
      <c r="E69" s="28">
        <v>0</v>
      </c>
      <c r="F69" s="28">
        <v>0</v>
      </c>
      <c r="G69" s="28">
        <v>0</v>
      </c>
      <c r="H69" s="28">
        <v>0</v>
      </c>
      <c r="I69" s="28">
        <v>0</v>
      </c>
      <c r="J69" s="28">
        <v>1</v>
      </c>
      <c r="K69" s="28">
        <v>1</v>
      </c>
      <c r="L69" s="28">
        <v>1</v>
      </c>
      <c r="M69" s="28">
        <v>2</v>
      </c>
      <c r="N69" s="28">
        <v>2</v>
      </c>
      <c r="O69" s="28">
        <v>1</v>
      </c>
      <c r="P69" s="28">
        <v>6</v>
      </c>
      <c r="Q69" s="28">
        <v>2</v>
      </c>
      <c r="R69" s="28">
        <v>0</v>
      </c>
      <c r="S69" s="28">
        <v>4</v>
      </c>
    </row>
    <row r="70" spans="1:19">
      <c r="A70" s="30">
        <v>8</v>
      </c>
      <c r="B70" s="30" t="s">
        <v>57</v>
      </c>
      <c r="C70" s="30" t="s">
        <v>460</v>
      </c>
      <c r="D70" s="25">
        <f t="shared" si="10"/>
        <v>69</v>
      </c>
      <c r="E70" s="28">
        <v>0</v>
      </c>
      <c r="F70" s="28">
        <v>3</v>
      </c>
      <c r="G70" s="28">
        <v>2</v>
      </c>
      <c r="H70" s="28">
        <v>4</v>
      </c>
      <c r="I70" s="28">
        <v>0</v>
      </c>
      <c r="J70" s="28">
        <v>3</v>
      </c>
      <c r="K70" s="28">
        <v>5</v>
      </c>
      <c r="L70" s="28">
        <v>14</v>
      </c>
      <c r="M70" s="28">
        <v>20</v>
      </c>
      <c r="N70" s="28">
        <v>5</v>
      </c>
      <c r="O70" s="28">
        <v>1</v>
      </c>
      <c r="P70" s="28">
        <v>4</v>
      </c>
      <c r="Q70" s="28">
        <v>1</v>
      </c>
      <c r="R70" s="28">
        <v>0</v>
      </c>
      <c r="S70" s="28">
        <v>7</v>
      </c>
    </row>
    <row r="71" spans="1:19" s="24" customFormat="1" ht="14.25" customHeight="1">
      <c r="A71" s="63" t="s">
        <v>481</v>
      </c>
      <c r="B71" s="64"/>
      <c r="C71" s="65"/>
      <c r="D71" s="25">
        <f>SUM(D63:D70)</f>
        <v>318</v>
      </c>
      <c r="E71" s="25">
        <v>0</v>
      </c>
      <c r="F71" s="25">
        <f t="shared" ref="F71:S71" si="11">SUM(F63:F70)</f>
        <v>22</v>
      </c>
      <c r="G71" s="25">
        <f t="shared" si="11"/>
        <v>10</v>
      </c>
      <c r="H71" s="25">
        <f t="shared" si="11"/>
        <v>19</v>
      </c>
      <c r="I71" s="25">
        <f t="shared" si="11"/>
        <v>24</v>
      </c>
      <c r="J71" s="25">
        <f t="shared" si="11"/>
        <v>18</v>
      </c>
      <c r="K71" s="25">
        <f t="shared" si="11"/>
        <v>29</v>
      </c>
      <c r="L71" s="25">
        <f t="shared" si="11"/>
        <v>28</v>
      </c>
      <c r="M71" s="25">
        <f t="shared" si="11"/>
        <v>34</v>
      </c>
      <c r="N71" s="25">
        <f t="shared" si="11"/>
        <v>18</v>
      </c>
      <c r="O71" s="25">
        <f t="shared" si="11"/>
        <v>18</v>
      </c>
      <c r="P71" s="25">
        <f t="shared" si="11"/>
        <v>40</v>
      </c>
      <c r="Q71" s="25">
        <f t="shared" si="11"/>
        <v>8</v>
      </c>
      <c r="R71" s="25">
        <f t="shared" si="11"/>
        <v>8</v>
      </c>
      <c r="S71" s="25">
        <f t="shared" si="11"/>
        <v>42</v>
      </c>
    </row>
    <row r="72" spans="1:19">
      <c r="A72" s="68" t="s">
        <v>111</v>
      </c>
      <c r="B72" s="68"/>
      <c r="C72" s="68"/>
      <c r="D72" s="25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29"/>
    </row>
    <row r="73" spans="1:19">
      <c r="A73" s="30">
        <v>1</v>
      </c>
      <c r="B73" s="30" t="s">
        <v>35</v>
      </c>
      <c r="C73" s="30" t="s">
        <v>189</v>
      </c>
      <c r="D73" s="25">
        <f t="shared" ref="D73:D82" si="12">SUM(E73:S73)</f>
        <v>336</v>
      </c>
      <c r="E73" s="28">
        <v>0</v>
      </c>
      <c r="F73" s="28">
        <v>24</v>
      </c>
      <c r="G73" s="28">
        <v>3</v>
      </c>
      <c r="H73" s="28">
        <v>6</v>
      </c>
      <c r="I73" s="28">
        <v>2</v>
      </c>
      <c r="J73" s="28">
        <v>9</v>
      </c>
      <c r="K73" s="28">
        <v>6</v>
      </c>
      <c r="L73" s="28">
        <v>6</v>
      </c>
      <c r="M73" s="28">
        <v>2</v>
      </c>
      <c r="N73" s="28">
        <v>64</v>
      </c>
      <c r="O73" s="28">
        <v>70</v>
      </c>
      <c r="P73" s="28">
        <v>61</v>
      </c>
      <c r="Q73" s="28">
        <v>29</v>
      </c>
      <c r="R73" s="28">
        <v>15</v>
      </c>
      <c r="S73" s="28">
        <v>39</v>
      </c>
    </row>
    <row r="74" spans="1:19">
      <c r="A74" s="30">
        <v>2</v>
      </c>
      <c r="B74" s="30" t="s">
        <v>444</v>
      </c>
      <c r="C74" s="30" t="s">
        <v>445</v>
      </c>
      <c r="D74" s="25">
        <f t="shared" si="12"/>
        <v>57</v>
      </c>
      <c r="E74" s="28">
        <v>0</v>
      </c>
      <c r="F74" s="28">
        <v>2</v>
      </c>
      <c r="G74" s="28">
        <v>3</v>
      </c>
      <c r="H74" s="28">
        <v>3</v>
      </c>
      <c r="I74" s="28">
        <v>0</v>
      </c>
      <c r="J74" s="28">
        <v>9</v>
      </c>
      <c r="K74" s="28">
        <v>10</v>
      </c>
      <c r="L74" s="28">
        <v>1</v>
      </c>
      <c r="M74" s="28">
        <v>2</v>
      </c>
      <c r="N74" s="28">
        <v>9</v>
      </c>
      <c r="O74" s="28">
        <v>4</v>
      </c>
      <c r="P74" s="28">
        <v>7</v>
      </c>
      <c r="Q74" s="28">
        <v>2</v>
      </c>
      <c r="R74" s="28">
        <v>1</v>
      </c>
      <c r="S74" s="28">
        <v>4</v>
      </c>
    </row>
    <row r="75" spans="1:19">
      <c r="A75" s="30">
        <v>3</v>
      </c>
      <c r="B75" s="30" t="s">
        <v>13</v>
      </c>
      <c r="C75" s="30" t="s">
        <v>446</v>
      </c>
      <c r="D75" s="25">
        <f t="shared" si="12"/>
        <v>31</v>
      </c>
      <c r="E75" s="28">
        <v>0</v>
      </c>
      <c r="F75" s="28">
        <v>0</v>
      </c>
      <c r="G75" s="28">
        <v>0</v>
      </c>
      <c r="H75" s="28">
        <v>0</v>
      </c>
      <c r="I75" s="28">
        <v>1</v>
      </c>
      <c r="J75" s="28">
        <v>2</v>
      </c>
      <c r="K75" s="28">
        <v>0</v>
      </c>
      <c r="L75" s="28">
        <v>0</v>
      </c>
      <c r="M75" s="28">
        <v>1</v>
      </c>
      <c r="N75" s="28">
        <v>5</v>
      </c>
      <c r="O75" s="28">
        <v>1</v>
      </c>
      <c r="P75" s="28">
        <v>17</v>
      </c>
      <c r="Q75" s="28">
        <v>2</v>
      </c>
      <c r="R75" s="28">
        <v>1</v>
      </c>
      <c r="S75" s="28">
        <v>1</v>
      </c>
    </row>
    <row r="76" spans="1:19">
      <c r="A76" s="30">
        <v>4</v>
      </c>
      <c r="B76" s="30" t="s">
        <v>107</v>
      </c>
      <c r="C76" s="30" t="s">
        <v>447</v>
      </c>
      <c r="D76" s="25">
        <f t="shared" si="12"/>
        <v>59</v>
      </c>
      <c r="E76" s="28">
        <v>0</v>
      </c>
      <c r="F76" s="28">
        <v>8</v>
      </c>
      <c r="G76" s="28">
        <v>2</v>
      </c>
      <c r="H76" s="28">
        <v>1</v>
      </c>
      <c r="I76" s="28">
        <v>1</v>
      </c>
      <c r="J76" s="28">
        <v>1</v>
      </c>
      <c r="K76" s="28">
        <v>0</v>
      </c>
      <c r="L76" s="28">
        <v>1</v>
      </c>
      <c r="M76" s="28">
        <v>2</v>
      </c>
      <c r="N76" s="28">
        <v>9</v>
      </c>
      <c r="O76" s="28">
        <v>4</v>
      </c>
      <c r="P76" s="28">
        <v>7</v>
      </c>
      <c r="Q76" s="28">
        <v>4</v>
      </c>
      <c r="R76" s="28">
        <v>6</v>
      </c>
      <c r="S76" s="28">
        <v>13</v>
      </c>
    </row>
    <row r="77" spans="1:19">
      <c r="A77" s="30">
        <v>5</v>
      </c>
      <c r="B77" s="30" t="s">
        <v>8</v>
      </c>
      <c r="C77" s="30" t="s">
        <v>448</v>
      </c>
      <c r="D77" s="25">
        <f t="shared" si="12"/>
        <v>164</v>
      </c>
      <c r="E77" s="28">
        <v>0</v>
      </c>
      <c r="F77" s="28">
        <v>1</v>
      </c>
      <c r="G77" s="28">
        <v>2</v>
      </c>
      <c r="H77" s="28">
        <v>0</v>
      </c>
      <c r="I77" s="28">
        <v>2</v>
      </c>
      <c r="J77" s="28">
        <v>117</v>
      </c>
      <c r="K77" s="28">
        <v>6</v>
      </c>
      <c r="L77" s="28">
        <v>16</v>
      </c>
      <c r="M77" s="28">
        <v>11</v>
      </c>
      <c r="N77" s="28">
        <v>2</v>
      </c>
      <c r="O77" s="28">
        <v>0</v>
      </c>
      <c r="P77" s="28">
        <v>2</v>
      </c>
      <c r="Q77" s="28">
        <v>1</v>
      </c>
      <c r="R77" s="28">
        <v>1</v>
      </c>
      <c r="S77" s="28">
        <v>3</v>
      </c>
    </row>
    <row r="78" spans="1:19">
      <c r="A78" s="30">
        <v>6</v>
      </c>
      <c r="B78" s="30" t="s">
        <v>32</v>
      </c>
      <c r="C78" s="30" t="s">
        <v>449</v>
      </c>
      <c r="D78" s="25">
        <f t="shared" si="12"/>
        <v>9</v>
      </c>
      <c r="E78" s="28">
        <v>0</v>
      </c>
      <c r="F78" s="28">
        <v>1</v>
      </c>
      <c r="G78" s="28">
        <v>1</v>
      </c>
      <c r="H78" s="28">
        <v>0</v>
      </c>
      <c r="I78" s="28">
        <v>1</v>
      </c>
      <c r="J78" s="28">
        <v>0</v>
      </c>
      <c r="K78" s="28">
        <v>0</v>
      </c>
      <c r="L78" s="28">
        <v>1</v>
      </c>
      <c r="M78" s="28">
        <v>0</v>
      </c>
      <c r="N78" s="28">
        <v>0</v>
      </c>
      <c r="O78" s="28">
        <v>2</v>
      </c>
      <c r="P78" s="28">
        <v>1</v>
      </c>
      <c r="Q78" s="28">
        <v>0</v>
      </c>
      <c r="R78" s="28">
        <v>1</v>
      </c>
      <c r="S78" s="28">
        <v>1</v>
      </c>
    </row>
    <row r="79" spans="1:19">
      <c r="A79" s="30">
        <v>7</v>
      </c>
      <c r="B79" s="30" t="s">
        <v>30</v>
      </c>
      <c r="C79" s="30" t="s">
        <v>450</v>
      </c>
      <c r="D79" s="25">
        <f t="shared" si="12"/>
        <v>16</v>
      </c>
      <c r="E79" s="28">
        <v>0</v>
      </c>
      <c r="F79" s="28">
        <v>0</v>
      </c>
      <c r="G79" s="28">
        <v>0</v>
      </c>
      <c r="H79" s="28">
        <v>2</v>
      </c>
      <c r="I79" s="28">
        <v>11</v>
      </c>
      <c r="J79" s="28">
        <v>0</v>
      </c>
      <c r="K79" s="28">
        <v>0</v>
      </c>
      <c r="L79" s="28">
        <v>1</v>
      </c>
      <c r="M79" s="28">
        <v>1</v>
      </c>
      <c r="N79" s="28">
        <v>0</v>
      </c>
      <c r="O79" s="28">
        <v>0</v>
      </c>
      <c r="P79" s="28">
        <v>0</v>
      </c>
      <c r="Q79" s="28">
        <v>0</v>
      </c>
      <c r="R79" s="28">
        <v>1</v>
      </c>
      <c r="S79" s="28">
        <v>0</v>
      </c>
    </row>
    <row r="80" spans="1:19">
      <c r="A80" s="30">
        <v>8</v>
      </c>
      <c r="B80" s="30" t="s">
        <v>162</v>
      </c>
      <c r="C80" s="30" t="s">
        <v>451</v>
      </c>
      <c r="D80" s="25">
        <f t="shared" si="12"/>
        <v>15</v>
      </c>
      <c r="E80" s="28">
        <v>0</v>
      </c>
      <c r="F80" s="28">
        <v>1</v>
      </c>
      <c r="G80" s="28">
        <v>1</v>
      </c>
      <c r="H80" s="28">
        <v>0</v>
      </c>
      <c r="I80" s="28">
        <v>0</v>
      </c>
      <c r="J80" s="28">
        <v>0</v>
      </c>
      <c r="K80" s="28">
        <v>2</v>
      </c>
      <c r="L80" s="28">
        <v>1</v>
      </c>
      <c r="M80" s="28">
        <v>3</v>
      </c>
      <c r="N80" s="28">
        <v>3</v>
      </c>
      <c r="O80" s="28">
        <v>1</v>
      </c>
      <c r="P80" s="28">
        <v>3</v>
      </c>
      <c r="Q80" s="28">
        <v>0</v>
      </c>
      <c r="R80" s="28">
        <v>0</v>
      </c>
      <c r="S80" s="28">
        <v>0</v>
      </c>
    </row>
    <row r="81" spans="1:19">
      <c r="A81" s="30">
        <v>9</v>
      </c>
      <c r="B81" s="30" t="s">
        <v>151</v>
      </c>
      <c r="C81" s="30" t="s">
        <v>452</v>
      </c>
      <c r="D81" s="25">
        <f t="shared" si="12"/>
        <v>29</v>
      </c>
      <c r="E81" s="28">
        <v>0</v>
      </c>
      <c r="F81" s="28">
        <v>2</v>
      </c>
      <c r="G81" s="28">
        <v>0</v>
      </c>
      <c r="H81" s="28">
        <v>4</v>
      </c>
      <c r="I81" s="28">
        <v>2</v>
      </c>
      <c r="J81" s="28">
        <v>1</v>
      </c>
      <c r="K81" s="28">
        <v>10</v>
      </c>
      <c r="L81" s="28">
        <v>4</v>
      </c>
      <c r="M81" s="28">
        <v>3</v>
      </c>
      <c r="N81" s="28">
        <v>0</v>
      </c>
      <c r="O81" s="28">
        <v>2</v>
      </c>
      <c r="P81" s="28">
        <v>1</v>
      </c>
      <c r="Q81" s="28">
        <v>0</v>
      </c>
      <c r="R81" s="28">
        <v>0</v>
      </c>
      <c r="S81" s="28">
        <v>0</v>
      </c>
    </row>
    <row r="82" spans="1:19">
      <c r="A82" s="30">
        <v>10</v>
      </c>
      <c r="B82" s="30" t="s">
        <v>54</v>
      </c>
      <c r="C82" s="30" t="s">
        <v>453</v>
      </c>
      <c r="D82" s="25">
        <f t="shared" si="12"/>
        <v>33</v>
      </c>
      <c r="E82" s="28">
        <v>0</v>
      </c>
      <c r="F82" s="28">
        <v>1</v>
      </c>
      <c r="G82" s="28">
        <v>2</v>
      </c>
      <c r="H82" s="28">
        <v>2</v>
      </c>
      <c r="I82" s="28">
        <v>1</v>
      </c>
      <c r="J82" s="28">
        <v>3</v>
      </c>
      <c r="K82" s="28">
        <v>1</v>
      </c>
      <c r="L82" s="28">
        <v>1</v>
      </c>
      <c r="M82" s="28">
        <v>1</v>
      </c>
      <c r="N82" s="28">
        <v>6</v>
      </c>
      <c r="O82" s="28">
        <v>2</v>
      </c>
      <c r="P82" s="28">
        <v>6</v>
      </c>
      <c r="Q82" s="28">
        <v>3</v>
      </c>
      <c r="R82" s="28">
        <v>0</v>
      </c>
      <c r="S82" s="28">
        <v>4</v>
      </c>
    </row>
    <row r="83" spans="1:19" s="24" customFormat="1" ht="14.25" customHeight="1">
      <c r="A83" s="63" t="s">
        <v>481</v>
      </c>
      <c r="B83" s="64"/>
      <c r="C83" s="65"/>
      <c r="D83" s="25">
        <f>SUM(D73:D82)</f>
        <v>749</v>
      </c>
      <c r="E83" s="25">
        <f t="shared" ref="E83:S83" si="13">SUM(E73:E82)</f>
        <v>0</v>
      </c>
      <c r="F83" s="25">
        <f t="shared" si="13"/>
        <v>40</v>
      </c>
      <c r="G83" s="25">
        <f t="shared" si="13"/>
        <v>14</v>
      </c>
      <c r="H83" s="25">
        <f t="shared" si="13"/>
        <v>18</v>
      </c>
      <c r="I83" s="25">
        <f t="shared" si="13"/>
        <v>21</v>
      </c>
      <c r="J83" s="25">
        <f t="shared" si="13"/>
        <v>142</v>
      </c>
      <c r="K83" s="25">
        <f t="shared" si="13"/>
        <v>35</v>
      </c>
      <c r="L83" s="25">
        <f t="shared" si="13"/>
        <v>32</v>
      </c>
      <c r="M83" s="25">
        <f t="shared" si="13"/>
        <v>26</v>
      </c>
      <c r="N83" s="25">
        <f t="shared" si="13"/>
        <v>98</v>
      </c>
      <c r="O83" s="25">
        <f t="shared" si="13"/>
        <v>86</v>
      </c>
      <c r="P83" s="25">
        <f t="shared" si="13"/>
        <v>105</v>
      </c>
      <c r="Q83" s="25">
        <f t="shared" si="13"/>
        <v>41</v>
      </c>
      <c r="R83" s="25">
        <f t="shared" si="13"/>
        <v>26</v>
      </c>
      <c r="S83" s="25">
        <f t="shared" si="13"/>
        <v>65</v>
      </c>
    </row>
  </sheetData>
  <customSheetViews>
    <customSheetView guid="{B80AE07F-2217-41C5-9FF8-F1FC4BB6EB04}">
      <pane xSplit="3" ySplit="1" topLeftCell="D2" activePane="bottomRight" state="frozen"/>
      <selection pane="bottomRight" activeCell="F8" sqref="F8"/>
      <pageMargins left="0.25" right="0.25" top="0.75" bottom="0.75" header="0.3" footer="0.3"/>
      <pageSetup paperSize="8" orientation="landscape" r:id="rId1"/>
    </customSheetView>
    <customSheetView guid="{25B74D73-690C-47BC-9B0C-71B124862EC5}">
      <pane xSplit="3" ySplit="1" topLeftCell="D47" activePane="bottomRight" state="frozen"/>
      <selection pane="bottomRight" activeCell="I20" sqref="I20"/>
      <pageMargins left="0.7" right="0.7" top="0.75" bottom="0.75" header="0.3" footer="0.3"/>
      <pageSetup paperSize="8" orientation="landscape" r:id="rId2"/>
    </customSheetView>
    <customSheetView guid="{D152CC3C-2B46-4FA1-93F7-2DFFB7CAABFE}">
      <pane xSplit="3" ySplit="1" topLeftCell="D2" activePane="bottomRight" state="frozen"/>
      <selection pane="bottomRight" activeCell="H18" sqref="H18"/>
      <pageMargins left="0.7" right="0.7" top="0.75" bottom="0.75" header="0.3" footer="0.3"/>
      <pageSetup paperSize="8" orientation="landscape" r:id="rId3"/>
    </customSheetView>
  </customSheetViews>
  <mergeCells count="15">
    <mergeCell ref="A1:C1"/>
    <mergeCell ref="A61:C61"/>
    <mergeCell ref="A71:C71"/>
    <mergeCell ref="A83:C83"/>
    <mergeCell ref="A2:C2"/>
    <mergeCell ref="A14:C14"/>
    <mergeCell ref="A26:C26"/>
    <mergeCell ref="A38:C38"/>
    <mergeCell ref="A50:C50"/>
    <mergeCell ref="A13:C13"/>
    <mergeCell ref="A25:C25"/>
    <mergeCell ref="A37:C37"/>
    <mergeCell ref="A49:C49"/>
    <mergeCell ref="A72:C72"/>
    <mergeCell ref="A62:C62"/>
  </mergeCells>
  <pageMargins left="0.23622047244094491" right="0.23622047244094491" top="0.51181102362204722" bottom="0.74803149606299213" header="0.31496062992125984" footer="0.31496062992125984"/>
  <pageSetup paperSize="8" scale="88" orientation="portrait" r:id="rId4"/>
</worksheet>
</file>

<file path=xl/worksheets/sheet6.xml><?xml version="1.0" encoding="utf-8"?>
<worksheet xmlns="http://schemas.openxmlformats.org/spreadsheetml/2006/main" xmlns:r="http://schemas.openxmlformats.org/officeDocument/2006/relationships">
  <dimension ref="C4:K13"/>
  <sheetViews>
    <sheetView tabSelected="1" topLeftCell="B1" workbookViewId="0">
      <selection activeCell="H12" sqref="H12"/>
    </sheetView>
  </sheetViews>
  <sheetFormatPr defaultRowHeight="14.25"/>
  <cols>
    <col min="1" max="4" width="9" style="31"/>
    <col min="5" max="5" width="19" style="31" customWidth="1"/>
    <col min="6" max="6" width="12.375" style="31" customWidth="1"/>
    <col min="7" max="7" width="12.125" style="31" customWidth="1"/>
    <col min="8" max="8" width="10.375" style="31" customWidth="1"/>
    <col min="9" max="9" width="10.75" style="31" customWidth="1"/>
    <col min="10" max="10" width="11.25" style="31" customWidth="1"/>
    <col min="11" max="16384" width="9" style="31"/>
  </cols>
  <sheetData>
    <row r="4" spans="3:11" ht="15">
      <c r="C4" s="70" t="s">
        <v>557</v>
      </c>
      <c r="D4" s="70"/>
      <c r="E4" s="70"/>
      <c r="F4" s="70"/>
      <c r="G4" s="70"/>
      <c r="H4" s="70"/>
      <c r="I4" s="70"/>
      <c r="J4" s="70"/>
    </row>
    <row r="5" spans="3:11" ht="15">
      <c r="C5" s="32"/>
      <c r="D5" s="32"/>
      <c r="E5" s="32"/>
      <c r="F5" s="33" t="s">
        <v>558</v>
      </c>
      <c r="G5" s="33" t="s">
        <v>559</v>
      </c>
      <c r="H5" s="33" t="s">
        <v>560</v>
      </c>
      <c r="I5" s="33" t="s">
        <v>561</v>
      </c>
      <c r="J5" s="34" t="s">
        <v>525</v>
      </c>
      <c r="K5" s="34" t="s">
        <v>562</v>
      </c>
    </row>
    <row r="6" spans="3:11" ht="15">
      <c r="C6" s="69" t="s">
        <v>83</v>
      </c>
      <c r="D6" s="69"/>
      <c r="E6" s="69"/>
      <c r="F6" s="35">
        <f>'Okręg 1'!D15</f>
        <v>3192</v>
      </c>
      <c r="G6" s="35">
        <f>'Okręg 2'!D17</f>
        <v>4236</v>
      </c>
      <c r="H6" s="35">
        <f>'Okręg 3'!D17</f>
        <v>1698</v>
      </c>
      <c r="I6" s="35">
        <f>'Okręg 4'!D13</f>
        <v>2568</v>
      </c>
      <c r="J6" s="36">
        <f>SUM(F6:I6)</f>
        <v>11694</v>
      </c>
      <c r="K6" s="37">
        <f>J6/J13</f>
        <v>0.39505422114117766</v>
      </c>
    </row>
    <row r="7" spans="3:11" ht="15">
      <c r="C7" s="69" t="s">
        <v>179</v>
      </c>
      <c r="D7" s="69"/>
      <c r="E7" s="69"/>
      <c r="F7" s="35">
        <f>'Okręg 1'!D29</f>
        <v>1499</v>
      </c>
      <c r="G7" s="35">
        <f>'Okręg 2'!D33</f>
        <v>2110</v>
      </c>
      <c r="H7" s="35">
        <f>'Okręg 3'!D33</f>
        <v>774</v>
      </c>
      <c r="I7" s="35">
        <f>'Okręg 4'!D25</f>
        <v>1468</v>
      </c>
      <c r="J7" s="36">
        <f t="shared" ref="J7:J12" si="0">SUM(F7:I7)</f>
        <v>5851</v>
      </c>
      <c r="K7" s="37">
        <f>J7/J13</f>
        <v>0.19766224114050202</v>
      </c>
    </row>
    <row r="8" spans="3:11" ht="15">
      <c r="C8" s="69" t="s">
        <v>6</v>
      </c>
      <c r="D8" s="69"/>
      <c r="E8" s="69"/>
      <c r="F8" s="35">
        <f>'Okręg 1'!D43</f>
        <v>1168</v>
      </c>
      <c r="G8" s="35">
        <f>'Okręg 2'!D49</f>
        <v>1732</v>
      </c>
      <c r="H8" s="35">
        <f>'Okręg 3'!D49</f>
        <v>337</v>
      </c>
      <c r="I8" s="35">
        <f>'Okręg 4'!D37</f>
        <v>625</v>
      </c>
      <c r="J8" s="36">
        <f t="shared" si="0"/>
        <v>3862</v>
      </c>
      <c r="K8" s="37">
        <f>J8/J13</f>
        <v>0.13046856525117395</v>
      </c>
    </row>
    <row r="9" spans="3:11" ht="15">
      <c r="C9" s="69" t="s">
        <v>135</v>
      </c>
      <c r="D9" s="69"/>
      <c r="E9" s="69"/>
      <c r="F9" s="35">
        <f>'Okręg 1'!D57</f>
        <v>444</v>
      </c>
      <c r="G9" s="35">
        <f>'Okręg 2'!D65</f>
        <v>447</v>
      </c>
      <c r="H9" s="35">
        <f>'Okręg 3'!D65</f>
        <v>674</v>
      </c>
      <c r="I9" s="35">
        <f>'Okręg 4'!D49</f>
        <v>439</v>
      </c>
      <c r="J9" s="36">
        <f t="shared" si="0"/>
        <v>2004</v>
      </c>
      <c r="K9" s="37">
        <f>J9/J13</f>
        <v>6.770041552650248E-2</v>
      </c>
    </row>
    <row r="10" spans="3:11" ht="15">
      <c r="C10" s="69" t="s">
        <v>50</v>
      </c>
      <c r="D10" s="69"/>
      <c r="E10" s="69"/>
      <c r="F10" s="35">
        <f>'Okręg 1'!D71</f>
        <v>451</v>
      </c>
      <c r="G10" s="35">
        <f>'Okręg 2'!D81</f>
        <v>322</v>
      </c>
      <c r="H10" s="35">
        <f>'Okręg 3'!D81</f>
        <v>263</v>
      </c>
      <c r="I10" s="35">
        <f>'Okręg 4'!D61</f>
        <v>322</v>
      </c>
      <c r="J10" s="36">
        <f t="shared" si="0"/>
        <v>1358</v>
      </c>
      <c r="K10" s="37">
        <f>J10/J13</f>
        <v>4.5876828485524136E-2</v>
      </c>
    </row>
    <row r="11" spans="3:11" ht="15">
      <c r="C11" s="69" t="s">
        <v>159</v>
      </c>
      <c r="D11" s="69"/>
      <c r="E11" s="69"/>
      <c r="F11" s="35">
        <f>'Okręg 1'!D84</f>
        <v>158</v>
      </c>
      <c r="G11" s="35">
        <f>'Okręg 2'!D95</f>
        <v>268</v>
      </c>
      <c r="H11" s="35">
        <f>'Okręg 3'!D95</f>
        <v>37</v>
      </c>
      <c r="I11" s="35">
        <f>'Okręg 4'!D71</f>
        <v>318</v>
      </c>
      <c r="J11" s="36">
        <f t="shared" si="0"/>
        <v>781</v>
      </c>
      <c r="K11" s="37">
        <f>J11/J13</f>
        <v>2.6384243775548124E-2</v>
      </c>
    </row>
    <row r="12" spans="3:11" ht="15">
      <c r="C12" s="69" t="s">
        <v>111</v>
      </c>
      <c r="D12" s="69"/>
      <c r="E12" s="69"/>
      <c r="F12" s="35">
        <f>'Okręg 1'!D98</f>
        <v>1983</v>
      </c>
      <c r="G12" s="35">
        <f>'Okręg 2'!D111</f>
        <v>847</v>
      </c>
      <c r="H12" s="35">
        <f>'Okręg 3'!D111</f>
        <v>472</v>
      </c>
      <c r="I12" s="35">
        <f>'Okręg 4'!D83</f>
        <v>749</v>
      </c>
      <c r="J12" s="36">
        <f t="shared" si="0"/>
        <v>4051</v>
      </c>
      <c r="K12" s="37">
        <f>J12/J13</f>
        <v>0.13685348467957165</v>
      </c>
    </row>
    <row r="13" spans="3:11" ht="15">
      <c r="C13" s="38"/>
      <c r="D13" s="38"/>
      <c r="E13" s="38"/>
      <c r="F13" s="35">
        <f t="shared" ref="F13:K13" si="1">SUM(F6:F12)</f>
        <v>8895</v>
      </c>
      <c r="G13" s="35">
        <f t="shared" si="1"/>
        <v>9962</v>
      </c>
      <c r="H13" s="35">
        <f t="shared" si="1"/>
        <v>4255</v>
      </c>
      <c r="I13" s="35">
        <f t="shared" si="1"/>
        <v>6489</v>
      </c>
      <c r="J13" s="39">
        <f t="shared" si="1"/>
        <v>29601</v>
      </c>
      <c r="K13" s="40">
        <f t="shared" si="1"/>
        <v>1</v>
      </c>
    </row>
  </sheetData>
  <customSheetViews>
    <customSheetView guid="{B80AE07F-2217-41C5-9FF8-F1FC4BB6EB04}">
      <selection activeCell="I9" sqref="I9"/>
      <pageMargins left="0.7" right="0.7" top="0.75" bottom="0.75" header="0.3" footer="0.3"/>
      <pageSetup paperSize="9" orientation="portrait" r:id="rId1"/>
    </customSheetView>
    <customSheetView guid="{25B74D73-690C-47BC-9B0C-71B124862EC5}">
      <selection activeCell="F17" sqref="E17:F17"/>
      <pageMargins left="0.7" right="0.7" top="0.75" bottom="0.75" header="0.3" footer="0.3"/>
    </customSheetView>
    <customSheetView guid="{D152CC3C-2B46-4FA1-93F7-2DFFB7CAABFE}">
      <selection activeCell="E17" sqref="E17"/>
      <pageMargins left="0.7" right="0.7" top="0.75" bottom="0.75" header="0.3" footer="0.3"/>
    </customSheetView>
  </customSheetViews>
  <mergeCells count="8">
    <mergeCell ref="C10:E10"/>
    <mergeCell ref="C11:E11"/>
    <mergeCell ref="C12:E12"/>
    <mergeCell ref="C4:J4"/>
    <mergeCell ref="C6:E6"/>
    <mergeCell ref="C7:E7"/>
    <mergeCell ref="C8:E8"/>
    <mergeCell ref="C9:E9"/>
  </mergeCells>
  <pageMargins left="0.7" right="0.7" top="0.75" bottom="0.75" header="0.3" footer="0.3"/>
  <pageSetup paperSize="9" orientation="landscape"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T47"/>
  <sheetViews>
    <sheetView topLeftCell="A13" workbookViewId="0">
      <selection activeCell="A25" sqref="A25:I36"/>
    </sheetView>
  </sheetViews>
  <sheetFormatPr defaultRowHeight="14.25"/>
  <cols>
    <col min="1" max="1" width="27.875" style="6" customWidth="1"/>
    <col min="2" max="9" width="8.625" style="6" customWidth="1"/>
    <col min="10" max="10" width="12" style="6" customWidth="1"/>
    <col min="11" max="11" width="8.125" style="6" customWidth="1"/>
    <col min="12" max="16384" width="9" style="6"/>
  </cols>
  <sheetData>
    <row r="1" spans="1:20" ht="15">
      <c r="A1" s="49" t="s">
        <v>569</v>
      </c>
      <c r="B1" s="49">
        <v>6</v>
      </c>
    </row>
    <row r="2" spans="1:20">
      <c r="B2" s="71" t="s">
        <v>565</v>
      </c>
      <c r="C2" s="71"/>
      <c r="D2" s="71"/>
      <c r="E2" s="71"/>
      <c r="F2" s="71"/>
      <c r="G2" s="71"/>
      <c r="H2" s="71"/>
      <c r="I2" s="41"/>
      <c r="K2" s="73"/>
      <c r="L2" s="73"/>
    </row>
    <row r="3" spans="1:20">
      <c r="A3" s="6" t="s">
        <v>563</v>
      </c>
      <c r="B3" s="9">
        <v>1</v>
      </c>
      <c r="C3" s="9">
        <v>2</v>
      </c>
      <c r="D3" s="9">
        <v>3</v>
      </c>
      <c r="E3" s="9">
        <v>4</v>
      </c>
      <c r="F3" s="9">
        <v>5</v>
      </c>
      <c r="G3" s="9">
        <v>6</v>
      </c>
      <c r="H3" s="9">
        <v>7</v>
      </c>
      <c r="I3" s="42" t="s">
        <v>572</v>
      </c>
      <c r="K3" t="s">
        <v>570</v>
      </c>
      <c r="L3" t="s">
        <v>571</v>
      </c>
    </row>
    <row r="4" spans="1:20" ht="15">
      <c r="A4" s="7" t="s">
        <v>83</v>
      </c>
      <c r="B4" s="45">
        <f>Zbiorówka!F6</f>
        <v>3192</v>
      </c>
      <c r="C4" s="45">
        <f>B4/C3</f>
        <v>1596</v>
      </c>
      <c r="D4" s="45">
        <f>B4/D3</f>
        <v>1064</v>
      </c>
      <c r="E4" s="45">
        <f>B4/E3</f>
        <v>798</v>
      </c>
      <c r="F4" s="45">
        <f>B4/F3</f>
        <v>638.4</v>
      </c>
      <c r="G4" s="45">
        <f>B4/G3</f>
        <v>532</v>
      </c>
      <c r="H4" s="45">
        <f>B4/H3</f>
        <v>456</v>
      </c>
      <c r="I4" s="43">
        <f t="shared" ref="I4:I8" si="0">SUM(N4:S4)</f>
        <v>3</v>
      </c>
      <c r="K4" s="47">
        <v>1</v>
      </c>
      <c r="L4" s="44">
        <f>MAX(B4:H10)</f>
        <v>3192</v>
      </c>
      <c r="N4" s="51">
        <f t="shared" ref="N4:S4" si="1">COUNTIF($L$4:$L$10,B4)</f>
        <v>1</v>
      </c>
      <c r="O4" s="51">
        <f t="shared" si="1"/>
        <v>1</v>
      </c>
      <c r="P4" s="51">
        <f t="shared" si="1"/>
        <v>1</v>
      </c>
      <c r="Q4" s="51">
        <f t="shared" si="1"/>
        <v>0</v>
      </c>
      <c r="R4" s="51">
        <f t="shared" si="1"/>
        <v>0</v>
      </c>
      <c r="S4" s="51">
        <f t="shared" si="1"/>
        <v>0</v>
      </c>
      <c r="T4" s="52"/>
    </row>
    <row r="5" spans="1:20" ht="15">
      <c r="A5" s="7" t="s">
        <v>179</v>
      </c>
      <c r="B5" s="45">
        <f>Zbiorówka!F7</f>
        <v>1499</v>
      </c>
      <c r="C5" s="45">
        <f>B5/C3</f>
        <v>749.5</v>
      </c>
      <c r="D5" s="45">
        <f>B5/D3</f>
        <v>499.66666666666669</v>
      </c>
      <c r="E5" s="45">
        <f>B5/E3</f>
        <v>374.75</v>
      </c>
      <c r="F5" s="45">
        <f>B5/F3</f>
        <v>299.8</v>
      </c>
      <c r="G5" s="45">
        <f>B5/G3</f>
        <v>249.83333333333334</v>
      </c>
      <c r="H5" s="45">
        <f>B5/H3</f>
        <v>214.14285714285714</v>
      </c>
      <c r="I5" s="43">
        <f t="shared" si="0"/>
        <v>1</v>
      </c>
      <c r="K5" s="47">
        <f>IF(2&lt;=$B$1,2,0)</f>
        <v>2</v>
      </c>
      <c r="L5" s="44">
        <f>LARGE(B4:H10,K5)</f>
        <v>1983</v>
      </c>
      <c r="N5" s="51">
        <f t="shared" ref="N5:N10" si="2">COUNTIF($L$4:$L$10,B5)</f>
        <v>1</v>
      </c>
      <c r="O5" s="51">
        <f t="shared" ref="O5:O10" si="3">COUNTIF($L$4:$L$10,C5)</f>
        <v>0</v>
      </c>
      <c r="P5" s="51">
        <f t="shared" ref="P5:P10" si="4">COUNTIF($L$4:$L$10,D5)</f>
        <v>0</v>
      </c>
      <c r="Q5" s="51">
        <f t="shared" ref="Q5:Q10" si="5">COUNTIF($L$4:$L$10,E5)</f>
        <v>0</v>
      </c>
      <c r="R5" s="51">
        <f t="shared" ref="R5:R10" si="6">COUNTIF($L$4:$L$10,F5)</f>
        <v>0</v>
      </c>
      <c r="S5" s="51">
        <f t="shared" ref="S5:S10" si="7">COUNTIF($L$4:$L$10,G5)</f>
        <v>0</v>
      </c>
      <c r="T5" s="52"/>
    </row>
    <row r="6" spans="1:20" ht="15">
      <c r="A6" s="7" t="s">
        <v>6</v>
      </c>
      <c r="B6" s="45">
        <f>Zbiorówka!F8</f>
        <v>1168</v>
      </c>
      <c r="C6" s="45">
        <f>B6/C3</f>
        <v>584</v>
      </c>
      <c r="D6" s="45">
        <f>B6/D3</f>
        <v>389.33333333333331</v>
      </c>
      <c r="E6" s="45">
        <f>B6/E3</f>
        <v>292</v>
      </c>
      <c r="F6" s="45">
        <f>B6/F3</f>
        <v>233.6</v>
      </c>
      <c r="G6" s="45">
        <f>B6/G3</f>
        <v>194.66666666666666</v>
      </c>
      <c r="H6" s="45">
        <f>B6/H3</f>
        <v>166.85714285714286</v>
      </c>
      <c r="I6" s="43">
        <f t="shared" si="0"/>
        <v>1</v>
      </c>
      <c r="K6" s="47">
        <f>IF(3&lt;=$B$1,3,0)</f>
        <v>3</v>
      </c>
      <c r="L6" s="44">
        <f>LARGE(B4:H10,K6)</f>
        <v>1596</v>
      </c>
      <c r="N6" s="51">
        <f t="shared" si="2"/>
        <v>1</v>
      </c>
      <c r="O6" s="51">
        <f t="shared" si="3"/>
        <v>0</v>
      </c>
      <c r="P6" s="51">
        <f t="shared" si="4"/>
        <v>0</v>
      </c>
      <c r="Q6" s="51">
        <f t="shared" si="5"/>
        <v>0</v>
      </c>
      <c r="R6" s="51">
        <f t="shared" si="6"/>
        <v>0</v>
      </c>
      <c r="S6" s="51">
        <f t="shared" si="7"/>
        <v>0</v>
      </c>
      <c r="T6" s="52"/>
    </row>
    <row r="7" spans="1:20" ht="15">
      <c r="A7" s="7" t="s">
        <v>564</v>
      </c>
      <c r="B7" s="45">
        <f>Zbiorówka!F9</f>
        <v>444</v>
      </c>
      <c r="C7" s="45">
        <f>B7/C3</f>
        <v>222</v>
      </c>
      <c r="D7" s="45">
        <f>B7/D3</f>
        <v>148</v>
      </c>
      <c r="E7" s="45">
        <f>B7/E3</f>
        <v>111</v>
      </c>
      <c r="F7" s="45">
        <f>B7/F3</f>
        <v>88.8</v>
      </c>
      <c r="G7" s="45">
        <f>B7/G3</f>
        <v>74</v>
      </c>
      <c r="H7" s="45">
        <f>B7/H3</f>
        <v>63.428571428571431</v>
      </c>
      <c r="I7" s="43">
        <f t="shared" si="0"/>
        <v>0</v>
      </c>
      <c r="K7" s="47">
        <f>IF(4&lt;=$B$1,4,0)</f>
        <v>4</v>
      </c>
      <c r="L7" s="44">
        <f>LARGE(B4:H10,K7)</f>
        <v>1499</v>
      </c>
      <c r="N7" s="51">
        <f t="shared" si="2"/>
        <v>0</v>
      </c>
      <c r="O7" s="51">
        <f t="shared" si="3"/>
        <v>0</v>
      </c>
      <c r="P7" s="51">
        <f t="shared" si="4"/>
        <v>0</v>
      </c>
      <c r="Q7" s="51">
        <f t="shared" si="5"/>
        <v>0</v>
      </c>
      <c r="R7" s="51">
        <f t="shared" si="6"/>
        <v>0</v>
      </c>
      <c r="S7" s="51">
        <f t="shared" si="7"/>
        <v>0</v>
      </c>
      <c r="T7" s="52"/>
    </row>
    <row r="8" spans="1:20" ht="15">
      <c r="A8" s="7" t="s">
        <v>50</v>
      </c>
      <c r="B8" s="45">
        <f>Zbiorówka!F10</f>
        <v>451</v>
      </c>
      <c r="C8" s="45">
        <f>B8/C3</f>
        <v>225.5</v>
      </c>
      <c r="D8" s="45">
        <f>B8/D3</f>
        <v>150.33333333333334</v>
      </c>
      <c r="E8" s="45">
        <f>B8/E3</f>
        <v>112.75</v>
      </c>
      <c r="F8" s="45">
        <f>B8/F3</f>
        <v>90.2</v>
      </c>
      <c r="G8" s="45">
        <f>B8/G3</f>
        <v>75.166666666666671</v>
      </c>
      <c r="H8" s="45">
        <f>B8/H3</f>
        <v>64.428571428571431</v>
      </c>
      <c r="I8" s="43">
        <f t="shared" si="0"/>
        <v>0</v>
      </c>
      <c r="K8" s="47">
        <f>IF(5&lt;=$B$1,5,0)</f>
        <v>5</v>
      </c>
      <c r="L8" s="44">
        <f>LARGE(B4:H10,K8)</f>
        <v>1168</v>
      </c>
      <c r="N8" s="51">
        <f t="shared" si="2"/>
        <v>0</v>
      </c>
      <c r="O8" s="51">
        <f t="shared" si="3"/>
        <v>0</v>
      </c>
      <c r="P8" s="51">
        <f t="shared" si="4"/>
        <v>0</v>
      </c>
      <c r="Q8" s="51">
        <f t="shared" si="5"/>
        <v>0</v>
      </c>
      <c r="R8" s="51">
        <f t="shared" si="6"/>
        <v>0</v>
      </c>
      <c r="S8" s="51">
        <f t="shared" si="7"/>
        <v>0</v>
      </c>
      <c r="T8" s="52"/>
    </row>
    <row r="9" spans="1:20" ht="15">
      <c r="A9" s="7" t="s">
        <v>159</v>
      </c>
      <c r="B9" s="45">
        <f>Zbiorówka!F11</f>
        <v>158</v>
      </c>
      <c r="C9" s="45">
        <f>B9/C3</f>
        <v>79</v>
      </c>
      <c r="D9" s="45">
        <f>B9/D3</f>
        <v>52.666666666666664</v>
      </c>
      <c r="E9" s="45">
        <f>B9/E3</f>
        <v>39.5</v>
      </c>
      <c r="F9" s="45">
        <f>B9/F3</f>
        <v>31.6</v>
      </c>
      <c r="G9" s="45">
        <f>B9/G3</f>
        <v>26.333333333333332</v>
      </c>
      <c r="H9" s="45">
        <f>B9/H3</f>
        <v>22.571428571428573</v>
      </c>
      <c r="I9" s="43">
        <f>SUM(N9:S9)</f>
        <v>0</v>
      </c>
      <c r="K9" s="47">
        <f>IF(6&lt;=$B$1,6,0)</f>
        <v>6</v>
      </c>
      <c r="L9" s="44">
        <f>LARGE(B4:H10,K9)</f>
        <v>1064</v>
      </c>
      <c r="N9" s="51">
        <f t="shared" si="2"/>
        <v>0</v>
      </c>
      <c r="O9" s="51">
        <f t="shared" si="3"/>
        <v>0</v>
      </c>
      <c r="P9" s="51">
        <f t="shared" si="4"/>
        <v>0</v>
      </c>
      <c r="Q9" s="51">
        <f t="shared" si="5"/>
        <v>0</v>
      </c>
      <c r="R9" s="51">
        <f t="shared" si="6"/>
        <v>0</v>
      </c>
      <c r="S9" s="51">
        <f t="shared" si="7"/>
        <v>0</v>
      </c>
      <c r="T9" s="52"/>
    </row>
    <row r="10" spans="1:20" ht="15">
      <c r="A10" s="7" t="s">
        <v>111</v>
      </c>
      <c r="B10" s="45">
        <f>Zbiorówka!F12</f>
        <v>1983</v>
      </c>
      <c r="C10" s="45">
        <f>B10/C3</f>
        <v>991.5</v>
      </c>
      <c r="D10" s="45">
        <f>B10/D3</f>
        <v>661</v>
      </c>
      <c r="E10" s="45">
        <f>B10/E3</f>
        <v>495.75</v>
      </c>
      <c r="F10" s="45">
        <f>B10/F3</f>
        <v>396.6</v>
      </c>
      <c r="G10" s="45">
        <f>B10/G3</f>
        <v>330.5</v>
      </c>
      <c r="H10" s="45">
        <f>B10/H3</f>
        <v>283.28571428571428</v>
      </c>
      <c r="I10" s="43">
        <f>SUM(N10:S10)</f>
        <v>1</v>
      </c>
      <c r="K10" s="47">
        <f>IF(7&lt;=$B$1,7,0)</f>
        <v>0</v>
      </c>
      <c r="L10" s="44"/>
      <c r="N10" s="51">
        <f t="shared" si="2"/>
        <v>1</v>
      </c>
      <c r="O10" s="51">
        <f t="shared" si="3"/>
        <v>0</v>
      </c>
      <c r="P10" s="51">
        <f t="shared" si="4"/>
        <v>0</v>
      </c>
      <c r="Q10" s="51">
        <f t="shared" si="5"/>
        <v>0</v>
      </c>
      <c r="R10" s="51">
        <f t="shared" si="6"/>
        <v>0</v>
      </c>
      <c r="S10" s="51">
        <f t="shared" si="7"/>
        <v>0</v>
      </c>
      <c r="T10" s="52"/>
    </row>
    <row r="11" spans="1:20">
      <c r="B11" s="12"/>
      <c r="C11" s="12"/>
      <c r="D11" s="12"/>
      <c r="E11" s="12"/>
      <c r="F11" s="12"/>
      <c r="G11" s="12"/>
      <c r="H11" s="12"/>
      <c r="I11" s="12"/>
    </row>
    <row r="12" spans="1:20">
      <c r="B12" s="12"/>
      <c r="C12" s="12"/>
      <c r="D12" s="12"/>
      <c r="E12" s="12"/>
      <c r="F12" s="12"/>
      <c r="G12" s="12"/>
      <c r="H12" s="12"/>
      <c r="I12" s="12"/>
    </row>
    <row r="13" spans="1:20" ht="15">
      <c r="A13" s="46" t="s">
        <v>573</v>
      </c>
      <c r="B13" s="50">
        <v>7</v>
      </c>
      <c r="C13" s="12"/>
      <c r="D13" s="12"/>
      <c r="E13" s="12"/>
      <c r="F13" s="12"/>
      <c r="G13" s="12"/>
      <c r="H13" s="12"/>
      <c r="I13" s="12"/>
    </row>
    <row r="14" spans="1:20">
      <c r="B14" s="72" t="s">
        <v>565</v>
      </c>
      <c r="C14" s="72"/>
      <c r="D14" s="72"/>
      <c r="E14" s="72"/>
      <c r="F14" s="72"/>
      <c r="G14" s="72"/>
      <c r="H14" s="72"/>
      <c r="I14" s="42"/>
    </row>
    <row r="15" spans="1:20">
      <c r="A15" s="6" t="s">
        <v>566</v>
      </c>
      <c r="B15" s="9">
        <v>1</v>
      </c>
      <c r="C15" s="9">
        <v>2</v>
      </c>
      <c r="D15" s="9">
        <v>3</v>
      </c>
      <c r="E15" s="9">
        <v>4</v>
      </c>
      <c r="F15" s="9">
        <v>5</v>
      </c>
      <c r="G15" s="9">
        <v>6</v>
      </c>
      <c r="H15" s="9">
        <v>7</v>
      </c>
      <c r="I15" s="42"/>
      <c r="K15" t="s">
        <v>570</v>
      </c>
      <c r="L15" t="s">
        <v>571</v>
      </c>
    </row>
    <row r="16" spans="1:20" ht="15">
      <c r="A16" s="7" t="s">
        <v>83</v>
      </c>
      <c r="B16" s="10">
        <f>Zbiorówka!G6</f>
        <v>4236</v>
      </c>
      <c r="C16" s="11">
        <f>B16/C15</f>
        <v>2118</v>
      </c>
      <c r="D16" s="11">
        <f>B16/D15</f>
        <v>1412</v>
      </c>
      <c r="E16" s="11">
        <f>B16/E15</f>
        <v>1059</v>
      </c>
      <c r="F16" s="11">
        <f>B16/F15</f>
        <v>847.2</v>
      </c>
      <c r="G16" s="11">
        <f>B16/G15</f>
        <v>706</v>
      </c>
      <c r="H16" s="11">
        <f>B16/H15</f>
        <v>605.14285714285711</v>
      </c>
      <c r="I16" s="43">
        <f t="shared" ref="I16:I20" si="8">SUM(N16:S16)</f>
        <v>4</v>
      </c>
      <c r="K16" s="48">
        <v>1</v>
      </c>
      <c r="L16" s="44">
        <f>MAX(B16:H22)</f>
        <v>4236</v>
      </c>
      <c r="N16" s="51">
        <f t="shared" ref="N16:T16" si="9">COUNTIF($L$16:$L$22,B16)</f>
        <v>1</v>
      </c>
      <c r="O16" s="51">
        <f t="shared" si="9"/>
        <v>1</v>
      </c>
      <c r="P16" s="51">
        <f t="shared" si="9"/>
        <v>1</v>
      </c>
      <c r="Q16" s="51">
        <f t="shared" si="9"/>
        <v>1</v>
      </c>
      <c r="R16" s="51">
        <f t="shared" si="9"/>
        <v>0</v>
      </c>
      <c r="S16" s="51">
        <f t="shared" si="9"/>
        <v>0</v>
      </c>
      <c r="T16" s="51">
        <f t="shared" si="9"/>
        <v>0</v>
      </c>
    </row>
    <row r="17" spans="1:20" ht="15">
      <c r="A17" s="7" t="s">
        <v>179</v>
      </c>
      <c r="B17" s="10">
        <f>Zbiorówka!G7</f>
        <v>2110</v>
      </c>
      <c r="C17" s="11">
        <f>B17/C15</f>
        <v>1055</v>
      </c>
      <c r="D17" s="11">
        <f>B17/D15</f>
        <v>703.33333333333337</v>
      </c>
      <c r="E17" s="11">
        <f>B17/E15</f>
        <v>527.5</v>
      </c>
      <c r="F17" s="11">
        <f>B17/F15</f>
        <v>422</v>
      </c>
      <c r="G17" s="11">
        <f>B17/G15</f>
        <v>351.66666666666669</v>
      </c>
      <c r="H17" s="11">
        <f>B17/H15</f>
        <v>301.42857142857144</v>
      </c>
      <c r="I17" s="43">
        <f t="shared" si="8"/>
        <v>2</v>
      </c>
      <c r="K17" s="48">
        <f>IF(2&lt;=$B$13,2,0)</f>
        <v>2</v>
      </c>
      <c r="L17" s="44">
        <f>LARGE(B16:H22,K17)</f>
        <v>2118</v>
      </c>
      <c r="N17" s="51">
        <f t="shared" ref="N17:N22" si="10">COUNTIF($L$16:$L$22,B17)</f>
        <v>1</v>
      </c>
      <c r="O17" s="51">
        <f t="shared" ref="O17:O22" si="11">COUNTIF($L$16:$L$22,C17)</f>
        <v>1</v>
      </c>
      <c r="P17" s="51">
        <f t="shared" ref="P17:P22" si="12">COUNTIF($L$16:$L$22,D17)</f>
        <v>0</v>
      </c>
      <c r="Q17" s="51">
        <f t="shared" ref="Q17:Q22" si="13">COUNTIF($L$16:$L$22,E17)</f>
        <v>0</v>
      </c>
      <c r="R17" s="51">
        <f t="shared" ref="R17:R22" si="14">COUNTIF($L$16:$L$22,F17)</f>
        <v>0</v>
      </c>
      <c r="S17" s="51">
        <f t="shared" ref="S17:S22" si="15">COUNTIF($L$16:$L$22,G17)</f>
        <v>0</v>
      </c>
      <c r="T17" s="51">
        <f t="shared" ref="T17:T22" si="16">COUNTIF($L$16:$L$22,H17)</f>
        <v>0</v>
      </c>
    </row>
    <row r="18" spans="1:20" ht="15">
      <c r="A18" s="7" t="s">
        <v>6</v>
      </c>
      <c r="B18" s="10">
        <f>Zbiorówka!G8</f>
        <v>1732</v>
      </c>
      <c r="C18" s="11">
        <f>B18/C15</f>
        <v>866</v>
      </c>
      <c r="D18" s="11">
        <f>B18/D15</f>
        <v>577.33333333333337</v>
      </c>
      <c r="E18" s="11">
        <f>B18/E15</f>
        <v>433</v>
      </c>
      <c r="F18" s="11">
        <f>B18/F15</f>
        <v>346.4</v>
      </c>
      <c r="G18" s="11">
        <f>B18/G15</f>
        <v>288.66666666666669</v>
      </c>
      <c r="H18" s="11">
        <f>B18/H15</f>
        <v>247.42857142857142</v>
      </c>
      <c r="I18" s="43">
        <f t="shared" si="8"/>
        <v>1</v>
      </c>
      <c r="K18" s="48">
        <f>IF(3&lt;=$B$13,3,0)</f>
        <v>3</v>
      </c>
      <c r="L18" s="44">
        <f>LARGE(B16:H22,K18)</f>
        <v>2110</v>
      </c>
      <c r="N18" s="51">
        <f t="shared" si="10"/>
        <v>1</v>
      </c>
      <c r="O18" s="51">
        <f t="shared" si="11"/>
        <v>0</v>
      </c>
      <c r="P18" s="51">
        <f t="shared" si="12"/>
        <v>0</v>
      </c>
      <c r="Q18" s="51">
        <f t="shared" si="13"/>
        <v>0</v>
      </c>
      <c r="R18" s="51">
        <f t="shared" si="14"/>
        <v>0</v>
      </c>
      <c r="S18" s="51">
        <f t="shared" si="15"/>
        <v>0</v>
      </c>
      <c r="T18" s="51">
        <f t="shared" si="16"/>
        <v>0</v>
      </c>
    </row>
    <row r="19" spans="1:20" ht="15">
      <c r="A19" s="7" t="s">
        <v>564</v>
      </c>
      <c r="B19" s="10">
        <f>Zbiorówka!G9</f>
        <v>447</v>
      </c>
      <c r="C19" s="11">
        <f>B19/C15</f>
        <v>223.5</v>
      </c>
      <c r="D19" s="11">
        <f>B19/D15</f>
        <v>149</v>
      </c>
      <c r="E19" s="11">
        <f>B19/E15</f>
        <v>111.75</v>
      </c>
      <c r="F19" s="11">
        <f>B19/F15</f>
        <v>89.4</v>
      </c>
      <c r="G19" s="11">
        <f>B19/G15</f>
        <v>74.5</v>
      </c>
      <c r="H19" s="11">
        <f>B19/H15</f>
        <v>63.857142857142854</v>
      </c>
      <c r="I19" s="43">
        <f t="shared" si="8"/>
        <v>0</v>
      </c>
      <c r="K19" s="48">
        <f>IF(4&lt;=$B$13,4,0)</f>
        <v>4</v>
      </c>
      <c r="L19" s="44">
        <f>LARGE(B16:H22,K19)</f>
        <v>1732</v>
      </c>
      <c r="N19" s="51">
        <f t="shared" si="10"/>
        <v>0</v>
      </c>
      <c r="O19" s="51">
        <f t="shared" si="11"/>
        <v>0</v>
      </c>
      <c r="P19" s="51">
        <f t="shared" si="12"/>
        <v>0</v>
      </c>
      <c r="Q19" s="51">
        <f t="shared" si="13"/>
        <v>0</v>
      </c>
      <c r="R19" s="51">
        <f t="shared" si="14"/>
        <v>0</v>
      </c>
      <c r="S19" s="51">
        <f t="shared" si="15"/>
        <v>0</v>
      </c>
      <c r="T19" s="51">
        <f t="shared" si="16"/>
        <v>0</v>
      </c>
    </row>
    <row r="20" spans="1:20" ht="15">
      <c r="A20" s="7" t="s">
        <v>50</v>
      </c>
      <c r="B20" s="10">
        <f>Zbiorówka!G10</f>
        <v>322</v>
      </c>
      <c r="C20" s="11">
        <f>B20/C15</f>
        <v>161</v>
      </c>
      <c r="D20" s="11">
        <f>B20/D15</f>
        <v>107.33333333333333</v>
      </c>
      <c r="E20" s="11">
        <f>B20/E15</f>
        <v>80.5</v>
      </c>
      <c r="F20" s="11">
        <f>B20/F15</f>
        <v>64.400000000000006</v>
      </c>
      <c r="G20" s="11">
        <f>B20/G15</f>
        <v>53.666666666666664</v>
      </c>
      <c r="H20" s="11">
        <f>B20/H15</f>
        <v>46</v>
      </c>
      <c r="I20" s="43">
        <f t="shared" si="8"/>
        <v>0</v>
      </c>
      <c r="K20" s="48">
        <f>IF(5&lt;=$B$13,5,0)</f>
        <v>5</v>
      </c>
      <c r="L20" s="44">
        <f>LARGE(B16:H22,K20)</f>
        <v>1412</v>
      </c>
      <c r="N20" s="51">
        <f t="shared" si="10"/>
        <v>0</v>
      </c>
      <c r="O20" s="51">
        <f t="shared" si="11"/>
        <v>0</v>
      </c>
      <c r="P20" s="51">
        <f t="shared" si="12"/>
        <v>0</v>
      </c>
      <c r="Q20" s="51">
        <f t="shared" si="13"/>
        <v>0</v>
      </c>
      <c r="R20" s="51">
        <f t="shared" si="14"/>
        <v>0</v>
      </c>
      <c r="S20" s="51">
        <f t="shared" si="15"/>
        <v>0</v>
      </c>
      <c r="T20" s="51">
        <f t="shared" si="16"/>
        <v>0</v>
      </c>
    </row>
    <row r="21" spans="1:20" ht="15">
      <c r="A21" s="7" t="s">
        <v>159</v>
      </c>
      <c r="B21" s="10">
        <f>Zbiorówka!G11</f>
        <v>268</v>
      </c>
      <c r="C21" s="11">
        <f>B21/C15</f>
        <v>134</v>
      </c>
      <c r="D21" s="11">
        <f>B21/D15</f>
        <v>89.333333333333329</v>
      </c>
      <c r="E21" s="11">
        <f>B21/E15</f>
        <v>67</v>
      </c>
      <c r="F21" s="11">
        <f>B21/F15</f>
        <v>53.6</v>
      </c>
      <c r="G21" s="11">
        <f>B21/G15</f>
        <v>44.666666666666664</v>
      </c>
      <c r="H21" s="11">
        <f>B21/H15</f>
        <v>38.285714285714285</v>
      </c>
      <c r="I21" s="43">
        <f>SUM(N21:S21)</f>
        <v>0</v>
      </c>
      <c r="K21" s="48">
        <f>IF(6&lt;=$B$13,6,0)</f>
        <v>6</v>
      </c>
      <c r="L21" s="44">
        <f>LARGE(B16:H22,K21)</f>
        <v>1059</v>
      </c>
      <c r="N21" s="51">
        <f t="shared" si="10"/>
        <v>0</v>
      </c>
      <c r="O21" s="51">
        <f t="shared" si="11"/>
        <v>0</v>
      </c>
      <c r="P21" s="51">
        <f t="shared" si="12"/>
        <v>0</v>
      </c>
      <c r="Q21" s="51">
        <f t="shared" si="13"/>
        <v>0</v>
      </c>
      <c r="R21" s="51">
        <f t="shared" si="14"/>
        <v>0</v>
      </c>
      <c r="S21" s="51">
        <f t="shared" si="15"/>
        <v>0</v>
      </c>
      <c r="T21" s="51">
        <f t="shared" si="16"/>
        <v>0</v>
      </c>
    </row>
    <row r="22" spans="1:20" ht="15">
      <c r="A22" s="7" t="s">
        <v>111</v>
      </c>
      <c r="B22" s="10">
        <f>Zbiorówka!G12</f>
        <v>847</v>
      </c>
      <c r="C22" s="11">
        <f>B22/C15</f>
        <v>423.5</v>
      </c>
      <c r="D22" s="11">
        <f>B22/D15</f>
        <v>282.33333333333331</v>
      </c>
      <c r="E22" s="11">
        <f>B22/E15</f>
        <v>211.75</v>
      </c>
      <c r="F22" s="11">
        <f>B22/F15</f>
        <v>169.4</v>
      </c>
      <c r="G22" s="11">
        <f>B22/G15</f>
        <v>141.16666666666666</v>
      </c>
      <c r="H22" s="11">
        <f>B22/H15</f>
        <v>121</v>
      </c>
      <c r="I22" s="43">
        <f>SUM(N22:S22)</f>
        <v>0</v>
      </c>
      <c r="K22" s="48">
        <f>IF(7&lt;=$B$13,7,0)</f>
        <v>7</v>
      </c>
      <c r="L22" s="44">
        <f>LARGE(B16:H22,K22)</f>
        <v>1055</v>
      </c>
      <c r="N22" s="51">
        <f t="shared" si="10"/>
        <v>0</v>
      </c>
      <c r="O22" s="51">
        <f t="shared" si="11"/>
        <v>0</v>
      </c>
      <c r="P22" s="51">
        <f t="shared" si="12"/>
        <v>0</v>
      </c>
      <c r="Q22" s="51">
        <f t="shared" si="13"/>
        <v>0</v>
      </c>
      <c r="R22" s="51">
        <f t="shared" si="14"/>
        <v>0</v>
      </c>
      <c r="S22" s="51">
        <f t="shared" si="15"/>
        <v>0</v>
      </c>
      <c r="T22" s="51">
        <f t="shared" si="16"/>
        <v>0</v>
      </c>
    </row>
    <row r="23" spans="1:20">
      <c r="B23" s="12"/>
      <c r="C23" s="12"/>
      <c r="D23" s="12"/>
      <c r="E23" s="12"/>
      <c r="F23" s="12"/>
      <c r="G23" s="12"/>
      <c r="H23" s="12"/>
      <c r="I23" s="12"/>
    </row>
    <row r="24" spans="1:20">
      <c r="B24" s="12"/>
      <c r="C24" s="12"/>
      <c r="D24" s="12"/>
      <c r="E24" s="12"/>
      <c r="F24" s="12"/>
      <c r="G24" s="12"/>
      <c r="H24" s="12"/>
      <c r="I24" s="12"/>
    </row>
    <row r="25" spans="1:20" ht="15">
      <c r="A25" s="46" t="s">
        <v>573</v>
      </c>
      <c r="B25" s="50">
        <v>7</v>
      </c>
      <c r="C25" s="12"/>
      <c r="D25" s="12"/>
      <c r="E25" s="12"/>
      <c r="F25" s="12"/>
      <c r="G25" s="12"/>
      <c r="H25" s="12"/>
      <c r="I25" s="12"/>
    </row>
    <row r="26" spans="1:20">
      <c r="B26" s="72" t="s">
        <v>565</v>
      </c>
      <c r="C26" s="72"/>
      <c r="D26" s="72"/>
      <c r="E26" s="72"/>
      <c r="F26" s="72"/>
      <c r="G26" s="72"/>
      <c r="H26" s="72"/>
      <c r="I26" s="42"/>
    </row>
    <row r="27" spans="1:20">
      <c r="A27" s="6" t="s">
        <v>567</v>
      </c>
      <c r="B27" s="9">
        <v>1</v>
      </c>
      <c r="C27" s="9">
        <v>2</v>
      </c>
      <c r="D27" s="9">
        <v>3</v>
      </c>
      <c r="E27" s="9">
        <v>4</v>
      </c>
      <c r="F27" s="9">
        <v>5</v>
      </c>
      <c r="G27" s="9">
        <v>6</v>
      </c>
      <c r="H27" s="9">
        <v>7</v>
      </c>
      <c r="I27" s="42"/>
      <c r="K27" t="s">
        <v>570</v>
      </c>
      <c r="L27" t="s">
        <v>571</v>
      </c>
    </row>
    <row r="28" spans="1:20" ht="15">
      <c r="A28" s="7" t="s">
        <v>83</v>
      </c>
      <c r="B28" s="10">
        <f>Zbiorówka!H6</f>
        <v>1698</v>
      </c>
      <c r="C28" s="11">
        <f>B28/C27</f>
        <v>849</v>
      </c>
      <c r="D28" s="11">
        <f>B28/D27</f>
        <v>566</v>
      </c>
      <c r="E28" s="11">
        <f>B28/E27</f>
        <v>424.5</v>
      </c>
      <c r="F28" s="11">
        <f>B28/F27</f>
        <v>339.6</v>
      </c>
      <c r="G28" s="11">
        <f>B28/G27</f>
        <v>283</v>
      </c>
      <c r="H28" s="11">
        <f>B28/H27</f>
        <v>242.57142857142858</v>
      </c>
      <c r="I28" s="43">
        <f t="shared" ref="I28:I32" si="17">SUM(N28:S28)</f>
        <v>4</v>
      </c>
      <c r="K28" s="48">
        <v>1</v>
      </c>
      <c r="L28" s="44">
        <f>MAX(B28:H34)</f>
        <v>1698</v>
      </c>
      <c r="N28" s="51">
        <f>COUNTIF($L$28:$L$34,B28)</f>
        <v>1</v>
      </c>
      <c r="O28" s="51">
        <f t="shared" ref="O28:T34" si="18">COUNTIF($L$28:$L$34,C28)</f>
        <v>1</v>
      </c>
      <c r="P28" s="51">
        <f t="shared" si="18"/>
        <v>1</v>
      </c>
      <c r="Q28" s="51">
        <f t="shared" si="18"/>
        <v>1</v>
      </c>
      <c r="R28" s="51">
        <f t="shared" si="18"/>
        <v>0</v>
      </c>
      <c r="S28" s="51">
        <f t="shared" si="18"/>
        <v>0</v>
      </c>
      <c r="T28" s="51">
        <f t="shared" si="18"/>
        <v>0</v>
      </c>
    </row>
    <row r="29" spans="1:20" ht="15">
      <c r="A29" s="7" t="s">
        <v>179</v>
      </c>
      <c r="B29" s="10">
        <f>Zbiorówka!H7</f>
        <v>774</v>
      </c>
      <c r="C29" s="11">
        <f>B29/C27</f>
        <v>387</v>
      </c>
      <c r="D29" s="11">
        <f>B29/D27</f>
        <v>258</v>
      </c>
      <c r="E29" s="11">
        <f>B29/E27</f>
        <v>193.5</v>
      </c>
      <c r="F29" s="11">
        <f>B29/F27</f>
        <v>154.80000000000001</v>
      </c>
      <c r="G29" s="11">
        <f>B29/G27</f>
        <v>129</v>
      </c>
      <c r="H29" s="11">
        <f>B29/H27</f>
        <v>110.57142857142857</v>
      </c>
      <c r="I29" s="43">
        <f t="shared" si="17"/>
        <v>1</v>
      </c>
      <c r="K29" s="48">
        <f>IF(2&lt;=$B$25,2,0)</f>
        <v>2</v>
      </c>
      <c r="L29" s="44">
        <f>LARGE(B28:H34,K29)</f>
        <v>849</v>
      </c>
      <c r="N29" s="51">
        <f t="shared" ref="N29:N34" si="19">COUNTIF($L$28:$L$34,B29)</f>
        <v>1</v>
      </c>
      <c r="O29" s="51">
        <f t="shared" si="18"/>
        <v>0</v>
      </c>
      <c r="P29" s="51">
        <f t="shared" si="18"/>
        <v>0</v>
      </c>
      <c r="Q29" s="51">
        <f t="shared" si="18"/>
        <v>0</v>
      </c>
      <c r="R29" s="51">
        <f t="shared" si="18"/>
        <v>0</v>
      </c>
      <c r="S29" s="51">
        <f t="shared" si="18"/>
        <v>0</v>
      </c>
      <c r="T29" s="51">
        <f t="shared" si="18"/>
        <v>0</v>
      </c>
    </row>
    <row r="30" spans="1:20" ht="15">
      <c r="A30" s="7" t="s">
        <v>6</v>
      </c>
      <c r="B30" s="10">
        <f>Zbiorówka!H8</f>
        <v>337</v>
      </c>
      <c r="C30" s="11">
        <f>B30/C27</f>
        <v>168.5</v>
      </c>
      <c r="D30" s="11">
        <f>B30/D27</f>
        <v>112.33333333333333</v>
      </c>
      <c r="E30" s="11">
        <f>B30/E27</f>
        <v>84.25</v>
      </c>
      <c r="F30" s="11">
        <f>B30/F27</f>
        <v>67.400000000000006</v>
      </c>
      <c r="G30" s="11">
        <f>B30/G27</f>
        <v>56.166666666666664</v>
      </c>
      <c r="H30" s="11">
        <f>B30/H27</f>
        <v>48.142857142857146</v>
      </c>
      <c r="I30" s="43">
        <f t="shared" si="17"/>
        <v>0</v>
      </c>
      <c r="K30" s="48">
        <f>IF(4&lt;=$B$25,3,0)</f>
        <v>3</v>
      </c>
      <c r="L30" s="44">
        <f>LARGE(B28:H34,K30)</f>
        <v>774</v>
      </c>
      <c r="N30" s="51">
        <f t="shared" si="19"/>
        <v>0</v>
      </c>
      <c r="O30" s="51">
        <f t="shared" si="18"/>
        <v>0</v>
      </c>
      <c r="P30" s="51">
        <f t="shared" si="18"/>
        <v>0</v>
      </c>
      <c r="Q30" s="51">
        <f t="shared" si="18"/>
        <v>0</v>
      </c>
      <c r="R30" s="51">
        <f t="shared" si="18"/>
        <v>0</v>
      </c>
      <c r="S30" s="51">
        <f t="shared" si="18"/>
        <v>0</v>
      </c>
      <c r="T30" s="51">
        <f t="shared" si="18"/>
        <v>0</v>
      </c>
    </row>
    <row r="31" spans="1:20" ht="15">
      <c r="A31" s="7" t="s">
        <v>564</v>
      </c>
      <c r="B31" s="10">
        <f>Zbiorówka!H9</f>
        <v>674</v>
      </c>
      <c r="C31" s="11">
        <f>B31/C27</f>
        <v>337</v>
      </c>
      <c r="D31" s="11">
        <f>B31/D27</f>
        <v>224.66666666666666</v>
      </c>
      <c r="E31" s="11">
        <f>B31/E27</f>
        <v>168.5</v>
      </c>
      <c r="F31" s="11">
        <f>B31/F27</f>
        <v>134.80000000000001</v>
      </c>
      <c r="G31" s="11">
        <f>B31/G27</f>
        <v>112.33333333333333</v>
      </c>
      <c r="H31" s="11">
        <f>B31/H27</f>
        <v>96.285714285714292</v>
      </c>
      <c r="I31" s="43">
        <f t="shared" si="17"/>
        <v>1</v>
      </c>
      <c r="K31" s="48">
        <f>IF(4&lt;=$B$25,4,0)</f>
        <v>4</v>
      </c>
      <c r="L31" s="44">
        <f>LARGE(B28:H34,K31)</f>
        <v>674</v>
      </c>
      <c r="N31" s="51">
        <f t="shared" si="19"/>
        <v>1</v>
      </c>
      <c r="O31" s="51">
        <f t="shared" si="18"/>
        <v>0</v>
      </c>
      <c r="P31" s="51">
        <f t="shared" si="18"/>
        <v>0</v>
      </c>
      <c r="Q31" s="51">
        <f t="shared" si="18"/>
        <v>0</v>
      </c>
      <c r="R31" s="51">
        <f t="shared" si="18"/>
        <v>0</v>
      </c>
      <c r="S31" s="51">
        <f t="shared" si="18"/>
        <v>0</v>
      </c>
      <c r="T31" s="51">
        <f t="shared" si="18"/>
        <v>0</v>
      </c>
    </row>
    <row r="32" spans="1:20" ht="15">
      <c r="A32" s="7" t="s">
        <v>50</v>
      </c>
      <c r="B32" s="10">
        <f>Zbiorówka!H10</f>
        <v>263</v>
      </c>
      <c r="C32" s="11">
        <f>B32/C27</f>
        <v>131.5</v>
      </c>
      <c r="D32" s="11">
        <f>B32/D27</f>
        <v>87.666666666666671</v>
      </c>
      <c r="E32" s="11">
        <f>B32/E27</f>
        <v>65.75</v>
      </c>
      <c r="F32" s="11">
        <f>B32/F27</f>
        <v>52.6</v>
      </c>
      <c r="G32" s="11">
        <f>B32/G27</f>
        <v>43.833333333333336</v>
      </c>
      <c r="H32" s="11">
        <f>B32/H27</f>
        <v>37.571428571428569</v>
      </c>
      <c r="I32" s="43">
        <f t="shared" si="17"/>
        <v>0</v>
      </c>
      <c r="K32" s="48">
        <f>IF(5&lt;=$B$25,5,0)</f>
        <v>5</v>
      </c>
      <c r="L32" s="44">
        <f>LARGE(B28:H34,K32)</f>
        <v>566</v>
      </c>
      <c r="N32" s="51">
        <f t="shared" si="19"/>
        <v>0</v>
      </c>
      <c r="O32" s="51">
        <f t="shared" si="18"/>
        <v>0</v>
      </c>
      <c r="P32" s="51">
        <f t="shared" si="18"/>
        <v>0</v>
      </c>
      <c r="Q32" s="51">
        <f t="shared" si="18"/>
        <v>0</v>
      </c>
      <c r="R32" s="51">
        <f t="shared" si="18"/>
        <v>0</v>
      </c>
      <c r="S32" s="51">
        <f t="shared" si="18"/>
        <v>0</v>
      </c>
      <c r="T32" s="51">
        <f t="shared" si="18"/>
        <v>0</v>
      </c>
    </row>
    <row r="33" spans="1:20" ht="15">
      <c r="A33" s="7" t="s">
        <v>159</v>
      </c>
      <c r="B33" s="10">
        <f>Zbiorówka!H11</f>
        <v>37</v>
      </c>
      <c r="C33" s="11">
        <f>B33/C27</f>
        <v>18.5</v>
      </c>
      <c r="D33" s="11">
        <f>B33/D27</f>
        <v>12.333333333333334</v>
      </c>
      <c r="E33" s="11">
        <f>B33/E27</f>
        <v>9.25</v>
      </c>
      <c r="F33" s="11">
        <f>B33/F27</f>
        <v>7.4</v>
      </c>
      <c r="G33" s="11">
        <f>B33/G27</f>
        <v>6.166666666666667</v>
      </c>
      <c r="H33" s="11">
        <f>B33/H27</f>
        <v>5.2857142857142856</v>
      </c>
      <c r="I33" s="43">
        <f>SUM(N33:S33)</f>
        <v>0</v>
      </c>
      <c r="K33" s="48">
        <f>IF(6&lt;=$B$25,6,0)</f>
        <v>6</v>
      </c>
      <c r="L33" s="44">
        <f>LARGE(B28:H34,K33)</f>
        <v>472</v>
      </c>
      <c r="N33" s="51">
        <f t="shared" si="19"/>
        <v>0</v>
      </c>
      <c r="O33" s="51">
        <f t="shared" si="18"/>
        <v>0</v>
      </c>
      <c r="P33" s="51">
        <f t="shared" si="18"/>
        <v>0</v>
      </c>
      <c r="Q33" s="51">
        <f t="shared" si="18"/>
        <v>0</v>
      </c>
      <c r="R33" s="51">
        <f t="shared" si="18"/>
        <v>0</v>
      </c>
      <c r="S33" s="51">
        <f t="shared" si="18"/>
        <v>0</v>
      </c>
      <c r="T33" s="51">
        <f t="shared" si="18"/>
        <v>0</v>
      </c>
    </row>
    <row r="34" spans="1:20" ht="15">
      <c r="A34" s="7" t="s">
        <v>111</v>
      </c>
      <c r="B34" s="10">
        <f>Zbiorówka!H12</f>
        <v>472</v>
      </c>
      <c r="C34" s="11">
        <f>B34/C27</f>
        <v>236</v>
      </c>
      <c r="D34" s="11">
        <f>B34/D27</f>
        <v>157.33333333333334</v>
      </c>
      <c r="E34" s="11">
        <f>B34/E27</f>
        <v>118</v>
      </c>
      <c r="F34" s="11">
        <f>B34/F27</f>
        <v>94.4</v>
      </c>
      <c r="G34" s="11">
        <f>B34/G27</f>
        <v>78.666666666666671</v>
      </c>
      <c r="H34" s="11">
        <f>B34/H27</f>
        <v>67.428571428571431</v>
      </c>
      <c r="I34" s="43">
        <f>SUM(N34:S34)</f>
        <v>1</v>
      </c>
      <c r="K34" s="48">
        <f>IF(7&lt;=$B$25,7,0)</f>
        <v>7</v>
      </c>
      <c r="L34" s="44">
        <f>LARGE(B28:H34,K34)</f>
        <v>424.5</v>
      </c>
      <c r="N34" s="51">
        <f t="shared" si="19"/>
        <v>1</v>
      </c>
      <c r="O34" s="51">
        <f t="shared" si="18"/>
        <v>0</v>
      </c>
      <c r="P34" s="51">
        <f t="shared" si="18"/>
        <v>0</v>
      </c>
      <c r="Q34" s="51">
        <f t="shared" si="18"/>
        <v>0</v>
      </c>
      <c r="R34" s="51">
        <f t="shared" si="18"/>
        <v>0</v>
      </c>
      <c r="S34" s="51">
        <f t="shared" si="18"/>
        <v>0</v>
      </c>
      <c r="T34" s="51">
        <f t="shared" si="18"/>
        <v>0</v>
      </c>
    </row>
    <row r="35" spans="1:20">
      <c r="B35" s="12"/>
      <c r="C35" s="12"/>
      <c r="D35" s="12"/>
      <c r="E35" s="12"/>
      <c r="F35" s="12"/>
      <c r="G35" s="12"/>
      <c r="H35" s="12"/>
      <c r="I35" s="12"/>
    </row>
    <row r="36" spans="1:20">
      <c r="B36" s="12"/>
      <c r="C36" s="12"/>
      <c r="D36" s="12"/>
      <c r="E36" s="12"/>
      <c r="F36" s="12"/>
      <c r="G36" s="12"/>
      <c r="H36" s="12"/>
      <c r="I36" s="12"/>
    </row>
    <row r="37" spans="1:20" ht="15">
      <c r="A37" s="46" t="s">
        <v>573</v>
      </c>
      <c r="B37" s="50">
        <v>5</v>
      </c>
      <c r="C37" s="12"/>
      <c r="D37" s="12"/>
      <c r="E37" s="12"/>
      <c r="F37" s="12"/>
      <c r="G37" s="12"/>
      <c r="H37" s="12"/>
      <c r="I37" s="12"/>
    </row>
    <row r="38" spans="1:20">
      <c r="B38" s="72" t="s">
        <v>565</v>
      </c>
      <c r="C38" s="72"/>
      <c r="D38" s="72"/>
      <c r="E38" s="72"/>
      <c r="F38" s="72"/>
      <c r="G38" s="72"/>
      <c r="H38" s="72"/>
      <c r="I38" s="42"/>
    </row>
    <row r="39" spans="1:20">
      <c r="A39" s="6" t="s">
        <v>568</v>
      </c>
      <c r="B39" s="9">
        <v>1</v>
      </c>
      <c r="C39" s="9">
        <v>2</v>
      </c>
      <c r="D39" s="9">
        <v>3</v>
      </c>
      <c r="E39" s="9">
        <v>4</v>
      </c>
      <c r="F39" s="9">
        <v>5</v>
      </c>
      <c r="G39" s="9">
        <v>6</v>
      </c>
      <c r="H39" s="9">
        <v>7</v>
      </c>
      <c r="I39" s="42"/>
      <c r="K39" t="s">
        <v>570</v>
      </c>
      <c r="L39" t="s">
        <v>571</v>
      </c>
    </row>
    <row r="40" spans="1:20" ht="15">
      <c r="A40" s="7" t="s">
        <v>83</v>
      </c>
      <c r="B40" s="10">
        <f>Zbiorówka!I6</f>
        <v>2568</v>
      </c>
      <c r="C40" s="11">
        <f>B40/C39</f>
        <v>1284</v>
      </c>
      <c r="D40" s="11">
        <f>B40/D39</f>
        <v>856</v>
      </c>
      <c r="E40" s="11">
        <f>B40/E39</f>
        <v>642</v>
      </c>
      <c r="F40" s="11">
        <f>B40/F39</f>
        <v>513.6</v>
      </c>
      <c r="G40" s="11">
        <f>B40/G39</f>
        <v>428</v>
      </c>
      <c r="H40" s="11">
        <f>B40/H39</f>
        <v>366.85714285714283</v>
      </c>
      <c r="I40" s="43">
        <f t="shared" ref="I40:I44" si="20">SUM(N40:S40)</f>
        <v>3</v>
      </c>
      <c r="K40" s="48">
        <v>1</v>
      </c>
      <c r="L40" s="44">
        <f>MAX(B40:H46)</f>
        <v>2568</v>
      </c>
      <c r="N40" s="51">
        <f>COUNTIF($L$40:$L$46,B40)</f>
        <v>1</v>
      </c>
      <c r="O40" s="51">
        <f t="shared" ref="O40:T46" si="21">COUNTIF($L$40:$L$46,C40)</f>
        <v>1</v>
      </c>
      <c r="P40" s="51">
        <f t="shared" si="21"/>
        <v>1</v>
      </c>
      <c r="Q40" s="51">
        <f t="shared" si="21"/>
        <v>0</v>
      </c>
      <c r="R40" s="51">
        <f t="shared" si="21"/>
        <v>0</v>
      </c>
      <c r="S40" s="51">
        <f t="shared" si="21"/>
        <v>0</v>
      </c>
      <c r="T40" s="51">
        <f t="shared" si="21"/>
        <v>0</v>
      </c>
    </row>
    <row r="41" spans="1:20" ht="15">
      <c r="A41" s="7" t="s">
        <v>179</v>
      </c>
      <c r="B41" s="10">
        <f>Zbiorówka!I7</f>
        <v>1468</v>
      </c>
      <c r="C41" s="11">
        <f>B41/C39</f>
        <v>734</v>
      </c>
      <c r="D41" s="11">
        <f>B41/D39</f>
        <v>489.33333333333331</v>
      </c>
      <c r="E41" s="11">
        <f>B41/E39</f>
        <v>367</v>
      </c>
      <c r="F41" s="11">
        <f>B41/F39</f>
        <v>293.60000000000002</v>
      </c>
      <c r="G41" s="11">
        <f>B41/G39</f>
        <v>244.66666666666666</v>
      </c>
      <c r="H41" s="11">
        <f>B41/H39</f>
        <v>209.71428571428572</v>
      </c>
      <c r="I41" s="43">
        <f t="shared" si="20"/>
        <v>1</v>
      </c>
      <c r="K41" s="48">
        <f>IF(2&lt;=$B$37,2,0)</f>
        <v>2</v>
      </c>
      <c r="L41" s="44">
        <f>LARGE(B40:H46,K41)</f>
        <v>1468</v>
      </c>
      <c r="N41" s="51">
        <f t="shared" ref="N41:N46" si="22">COUNTIF($L$40:$L$46,B41)</f>
        <v>1</v>
      </c>
      <c r="O41" s="51">
        <f t="shared" si="21"/>
        <v>0</v>
      </c>
      <c r="P41" s="51">
        <f t="shared" si="21"/>
        <v>0</v>
      </c>
      <c r="Q41" s="51">
        <f t="shared" si="21"/>
        <v>0</v>
      </c>
      <c r="R41" s="51">
        <f t="shared" si="21"/>
        <v>0</v>
      </c>
      <c r="S41" s="51">
        <f t="shared" si="21"/>
        <v>0</v>
      </c>
      <c r="T41" s="51">
        <f t="shared" si="21"/>
        <v>0</v>
      </c>
    </row>
    <row r="42" spans="1:20" ht="15">
      <c r="A42" s="7" t="s">
        <v>6</v>
      </c>
      <c r="B42" s="10">
        <f>Zbiorówka!I8</f>
        <v>625</v>
      </c>
      <c r="C42" s="11">
        <f>B42/C39</f>
        <v>312.5</v>
      </c>
      <c r="D42" s="11">
        <f>B42/D39</f>
        <v>208.33333333333334</v>
      </c>
      <c r="E42" s="11">
        <f>B42/E39</f>
        <v>156.25</v>
      </c>
      <c r="F42" s="11">
        <f>B42/F39</f>
        <v>125</v>
      </c>
      <c r="G42" s="11">
        <f>B42/G39</f>
        <v>104.16666666666667</v>
      </c>
      <c r="H42" s="11">
        <f>B42/H39</f>
        <v>89.285714285714292</v>
      </c>
      <c r="I42" s="43">
        <f t="shared" si="20"/>
        <v>0</v>
      </c>
      <c r="K42" s="48">
        <f>IF(3&lt;=$B$37,3,0)</f>
        <v>3</v>
      </c>
      <c r="L42" s="44">
        <f>LARGE(B40:H46,K42)</f>
        <v>1284</v>
      </c>
      <c r="N42" s="51">
        <f>COUNTIF($L$40:$L$46,B42)</f>
        <v>0</v>
      </c>
      <c r="O42" s="51">
        <f t="shared" si="21"/>
        <v>0</v>
      </c>
      <c r="P42" s="51">
        <f t="shared" si="21"/>
        <v>0</v>
      </c>
      <c r="Q42" s="51">
        <f t="shared" si="21"/>
        <v>0</v>
      </c>
      <c r="R42" s="51">
        <f t="shared" si="21"/>
        <v>0</v>
      </c>
      <c r="S42" s="51">
        <f t="shared" si="21"/>
        <v>0</v>
      </c>
      <c r="T42" s="51">
        <f t="shared" si="21"/>
        <v>0</v>
      </c>
    </row>
    <row r="43" spans="1:20" ht="15">
      <c r="A43" s="7" t="s">
        <v>564</v>
      </c>
      <c r="B43" s="10">
        <f>Zbiorówka!I9</f>
        <v>439</v>
      </c>
      <c r="C43" s="11">
        <f>B43/C39</f>
        <v>219.5</v>
      </c>
      <c r="D43" s="11">
        <f>B43/D39</f>
        <v>146.33333333333334</v>
      </c>
      <c r="E43" s="11">
        <f>B43/E39</f>
        <v>109.75</v>
      </c>
      <c r="F43" s="11">
        <f>B43/F39</f>
        <v>87.8</v>
      </c>
      <c r="G43" s="11">
        <f>B43/G39</f>
        <v>73.166666666666671</v>
      </c>
      <c r="H43" s="11">
        <f>B43/H39</f>
        <v>62.714285714285715</v>
      </c>
      <c r="I43" s="43">
        <f t="shared" si="20"/>
        <v>0</v>
      </c>
      <c r="K43" s="48">
        <f>IF(4&lt;=$B$37,4,0)</f>
        <v>4</v>
      </c>
      <c r="L43" s="44">
        <f>LARGE(B40:H46,K43)</f>
        <v>856</v>
      </c>
      <c r="N43" s="51">
        <f>COUNTIF($L$40:$L$46,B43)</f>
        <v>0</v>
      </c>
      <c r="O43" s="51">
        <f t="shared" si="21"/>
        <v>0</v>
      </c>
      <c r="P43" s="51">
        <f t="shared" si="21"/>
        <v>0</v>
      </c>
      <c r="Q43" s="51">
        <f t="shared" si="21"/>
        <v>0</v>
      </c>
      <c r="R43" s="51">
        <f t="shared" si="21"/>
        <v>0</v>
      </c>
      <c r="S43" s="51">
        <f t="shared" si="21"/>
        <v>0</v>
      </c>
      <c r="T43" s="51">
        <f t="shared" si="21"/>
        <v>0</v>
      </c>
    </row>
    <row r="44" spans="1:20" ht="15">
      <c r="A44" s="7" t="s">
        <v>50</v>
      </c>
      <c r="B44" s="10">
        <f>Zbiorówka!I10</f>
        <v>322</v>
      </c>
      <c r="C44" s="11">
        <f>B44/C39</f>
        <v>161</v>
      </c>
      <c r="D44" s="11">
        <f>B44/D39</f>
        <v>107.33333333333333</v>
      </c>
      <c r="E44" s="11">
        <f>B44/E39</f>
        <v>80.5</v>
      </c>
      <c r="F44" s="11">
        <f>B44/F39</f>
        <v>64.400000000000006</v>
      </c>
      <c r="G44" s="11">
        <f>B44/G39</f>
        <v>53.666666666666664</v>
      </c>
      <c r="H44" s="11">
        <f>B44/H39</f>
        <v>46</v>
      </c>
      <c r="I44" s="43">
        <f t="shared" si="20"/>
        <v>0</v>
      </c>
      <c r="K44" s="48">
        <f>IF(5&lt;=$B$37,5,0)</f>
        <v>5</v>
      </c>
      <c r="L44" s="44">
        <f>LARGE(B40:H46,K44)</f>
        <v>749</v>
      </c>
      <c r="N44" s="51">
        <f t="shared" si="22"/>
        <v>0</v>
      </c>
      <c r="O44" s="51">
        <f t="shared" si="21"/>
        <v>0</v>
      </c>
      <c r="P44" s="51">
        <f t="shared" si="21"/>
        <v>0</v>
      </c>
      <c r="Q44" s="51">
        <f t="shared" si="21"/>
        <v>0</v>
      </c>
      <c r="R44" s="51">
        <f t="shared" si="21"/>
        <v>0</v>
      </c>
      <c r="S44" s="51">
        <f t="shared" si="21"/>
        <v>0</v>
      </c>
      <c r="T44" s="51">
        <f t="shared" si="21"/>
        <v>0</v>
      </c>
    </row>
    <row r="45" spans="1:20" ht="15">
      <c r="A45" s="7" t="s">
        <v>159</v>
      </c>
      <c r="B45" s="10">
        <f>Zbiorówka!I11</f>
        <v>318</v>
      </c>
      <c r="C45" s="11">
        <f>B45/C39</f>
        <v>159</v>
      </c>
      <c r="D45" s="11">
        <f>B45/D39</f>
        <v>106</v>
      </c>
      <c r="E45" s="11">
        <f>B45/E39</f>
        <v>79.5</v>
      </c>
      <c r="F45" s="11">
        <f>B45/F39</f>
        <v>63.6</v>
      </c>
      <c r="G45" s="11">
        <f>B45/G39</f>
        <v>53</v>
      </c>
      <c r="H45" s="11">
        <f>B45/H39</f>
        <v>45.428571428571431</v>
      </c>
      <c r="I45" s="43">
        <f>SUM(N45:S45)</f>
        <v>0</v>
      </c>
      <c r="K45" s="48">
        <f>IF(6&lt;=$B$37,6,0)</f>
        <v>0</v>
      </c>
      <c r="L45" s="44" t="e">
        <f>LARGE(B40:H46,K45)</f>
        <v>#NUM!</v>
      </c>
      <c r="N45" s="51">
        <f t="shared" si="22"/>
        <v>0</v>
      </c>
      <c r="O45" s="51">
        <f t="shared" si="21"/>
        <v>0</v>
      </c>
      <c r="P45" s="51">
        <f t="shared" si="21"/>
        <v>0</v>
      </c>
      <c r="Q45" s="51">
        <f t="shared" si="21"/>
        <v>0</v>
      </c>
      <c r="R45" s="51">
        <f t="shared" si="21"/>
        <v>0</v>
      </c>
      <c r="S45" s="51">
        <f t="shared" si="21"/>
        <v>0</v>
      </c>
      <c r="T45" s="51">
        <f t="shared" si="21"/>
        <v>0</v>
      </c>
    </row>
    <row r="46" spans="1:20" ht="15">
      <c r="A46" s="7" t="s">
        <v>111</v>
      </c>
      <c r="B46" s="10">
        <f>Zbiorówka!I12</f>
        <v>749</v>
      </c>
      <c r="C46" s="11">
        <f>B46/C39</f>
        <v>374.5</v>
      </c>
      <c r="D46" s="11">
        <f>B46/D39</f>
        <v>249.66666666666666</v>
      </c>
      <c r="E46" s="11">
        <f>B46/E39</f>
        <v>187.25</v>
      </c>
      <c r="F46" s="11">
        <f>B46/F39</f>
        <v>149.80000000000001</v>
      </c>
      <c r="G46" s="11">
        <f>B46/G39</f>
        <v>124.83333333333333</v>
      </c>
      <c r="H46" s="11">
        <f>B46/H39</f>
        <v>107</v>
      </c>
      <c r="I46" s="43">
        <f>SUM(N46:S46)</f>
        <v>1</v>
      </c>
      <c r="K46" s="48">
        <f>IF(7&lt;=$B$37,7,0)</f>
        <v>0</v>
      </c>
      <c r="L46" s="44" t="e">
        <f>LARGE(B40:H46,K46)</f>
        <v>#NUM!</v>
      </c>
      <c r="N46" s="51">
        <f t="shared" si="22"/>
        <v>1</v>
      </c>
      <c r="O46" s="51">
        <f t="shared" si="21"/>
        <v>0</v>
      </c>
      <c r="P46" s="51">
        <f t="shared" si="21"/>
        <v>0</v>
      </c>
      <c r="Q46" s="51">
        <f t="shared" si="21"/>
        <v>0</v>
      </c>
      <c r="R46" s="51">
        <f t="shared" si="21"/>
        <v>0</v>
      </c>
      <c r="S46" s="51">
        <f t="shared" si="21"/>
        <v>0</v>
      </c>
      <c r="T46" s="51">
        <f t="shared" si="21"/>
        <v>0</v>
      </c>
    </row>
    <row r="47" spans="1:20">
      <c r="B47" s="8"/>
      <c r="C47" s="8"/>
      <c r="D47" s="8"/>
      <c r="E47" s="8"/>
      <c r="F47" s="8"/>
      <c r="G47" s="8"/>
      <c r="H47" s="8"/>
      <c r="I47" s="8"/>
    </row>
  </sheetData>
  <sheetProtection password="CAC3" sheet="1" objects="1" scenarios="1"/>
  <customSheetViews>
    <customSheetView guid="{B80AE07F-2217-41C5-9FF8-F1FC4BB6EB04}" topLeftCell="A10">
      <selection activeCell="A43" sqref="A43"/>
      <pageMargins left="0.7" right="0.7" top="0.75" bottom="0.75" header="0.3" footer="0.3"/>
      <pageSetup paperSize="9" orientation="portrait" r:id="rId1"/>
    </customSheetView>
  </customSheetViews>
  <mergeCells count="5">
    <mergeCell ref="B2:H2"/>
    <mergeCell ref="B14:H14"/>
    <mergeCell ref="B26:H26"/>
    <mergeCell ref="B38:H38"/>
    <mergeCell ref="K2:L2"/>
  </mergeCells>
  <pageMargins left="0.7" right="1.98" top="0.75" bottom="0.75" header="0.3" footer="0.3"/>
  <pageSetup paperSize="8" orientation="portrait" r:id="rId2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B2:V46"/>
  <sheetViews>
    <sheetView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C27" sqref="C27"/>
    </sheetView>
  </sheetViews>
  <sheetFormatPr defaultRowHeight="14.25"/>
  <cols>
    <col min="2" max="2" width="31.375" customWidth="1"/>
    <col min="3" max="3" width="10.875" customWidth="1"/>
  </cols>
  <sheetData>
    <row r="2" spans="2:22">
      <c r="C2" s="75" t="s">
        <v>599</v>
      </c>
      <c r="D2" s="13" t="s">
        <v>482</v>
      </c>
      <c r="E2" s="13" t="s">
        <v>483</v>
      </c>
      <c r="F2" s="13" t="s">
        <v>526</v>
      </c>
      <c r="G2" s="14" t="s">
        <v>527</v>
      </c>
      <c r="H2" s="14" t="s">
        <v>528</v>
      </c>
      <c r="I2" s="14" t="s">
        <v>529</v>
      </c>
      <c r="J2" s="14" t="s">
        <v>530</v>
      </c>
      <c r="K2" s="14" t="s">
        <v>531</v>
      </c>
      <c r="L2" s="14" t="s">
        <v>532</v>
      </c>
      <c r="M2" s="14" t="s">
        <v>533</v>
      </c>
      <c r="N2" s="14" t="s">
        <v>534</v>
      </c>
      <c r="O2" s="14" t="s">
        <v>535</v>
      </c>
      <c r="P2" s="14" t="s">
        <v>487</v>
      </c>
      <c r="Q2" s="14" t="s">
        <v>536</v>
      </c>
      <c r="R2" s="14" t="s">
        <v>537</v>
      </c>
      <c r="S2" s="14" t="s">
        <v>538</v>
      </c>
      <c r="T2" s="14" t="s">
        <v>539</v>
      </c>
      <c r="U2" s="14" t="s">
        <v>540</v>
      </c>
      <c r="V2" s="14" t="s">
        <v>541</v>
      </c>
    </row>
    <row r="3" spans="2:22">
      <c r="B3" s="77" t="s">
        <v>579</v>
      </c>
      <c r="C3" s="77">
        <f>SUM(D3:V3)</f>
        <v>24325</v>
      </c>
      <c r="D3" s="75">
        <v>902</v>
      </c>
      <c r="E3" s="75">
        <v>1590</v>
      </c>
      <c r="F3" s="75">
        <v>723</v>
      </c>
      <c r="G3" s="75">
        <v>558</v>
      </c>
      <c r="H3" s="75">
        <v>1194</v>
      </c>
      <c r="I3" s="75">
        <v>872</v>
      </c>
      <c r="J3" s="75">
        <v>1269</v>
      </c>
      <c r="K3" s="75">
        <v>872</v>
      </c>
      <c r="L3" s="75">
        <v>2107</v>
      </c>
      <c r="M3" s="75">
        <v>1450</v>
      </c>
      <c r="N3" s="75">
        <v>1291</v>
      </c>
      <c r="O3" s="75">
        <v>1237</v>
      </c>
      <c r="P3" s="75">
        <v>1585</v>
      </c>
      <c r="Q3" s="75">
        <v>992</v>
      </c>
      <c r="R3" s="75">
        <v>1082</v>
      </c>
      <c r="S3" s="75">
        <v>2048</v>
      </c>
      <c r="T3" s="75">
        <v>1620</v>
      </c>
      <c r="U3" s="75">
        <v>1491</v>
      </c>
      <c r="V3" s="75">
        <v>1442</v>
      </c>
    </row>
    <row r="4" spans="2:22">
      <c r="B4" s="77" t="s">
        <v>580</v>
      </c>
      <c r="C4" s="77">
        <f>SUM(D4:V4)</f>
        <v>24324</v>
      </c>
      <c r="D4" s="75">
        <v>901</v>
      </c>
      <c r="E4" s="75">
        <v>1590</v>
      </c>
      <c r="F4" s="75">
        <v>723</v>
      </c>
      <c r="G4" s="75">
        <v>558</v>
      </c>
      <c r="H4" s="75">
        <v>1194</v>
      </c>
      <c r="I4" s="75">
        <v>872</v>
      </c>
      <c r="J4" s="75">
        <v>1269</v>
      </c>
      <c r="K4" s="75">
        <v>872</v>
      </c>
      <c r="L4" s="75">
        <v>2107</v>
      </c>
      <c r="M4" s="75">
        <v>1450</v>
      </c>
      <c r="N4" s="75">
        <v>1291</v>
      </c>
      <c r="O4" s="75">
        <v>1237</v>
      </c>
      <c r="P4" s="75">
        <v>1585</v>
      </c>
      <c r="Q4" s="75">
        <v>992</v>
      </c>
      <c r="R4" s="75">
        <v>1082</v>
      </c>
      <c r="S4" s="75">
        <v>2048</v>
      </c>
      <c r="T4" s="75">
        <v>1620</v>
      </c>
      <c r="U4" s="75">
        <v>1491</v>
      </c>
      <c r="V4" s="75">
        <v>1442</v>
      </c>
    </row>
    <row r="5" spans="2:22">
      <c r="B5" s="77" t="s">
        <v>581</v>
      </c>
      <c r="C5" s="77">
        <f>SUM(D5:V5)</f>
        <v>1</v>
      </c>
      <c r="D5" s="75">
        <v>1</v>
      </c>
      <c r="E5" s="75">
        <v>0</v>
      </c>
      <c r="F5" s="75">
        <v>0</v>
      </c>
      <c r="G5" s="75">
        <v>0</v>
      </c>
      <c r="H5" s="75">
        <v>0</v>
      </c>
      <c r="I5" s="75">
        <v>0</v>
      </c>
      <c r="J5" s="75">
        <v>0</v>
      </c>
      <c r="K5" s="75">
        <v>0</v>
      </c>
      <c r="L5" s="75">
        <v>0</v>
      </c>
      <c r="M5" s="75">
        <v>0</v>
      </c>
      <c r="N5" s="75">
        <v>0</v>
      </c>
      <c r="O5" s="75">
        <v>0</v>
      </c>
      <c r="P5" s="75">
        <v>0</v>
      </c>
      <c r="Q5" s="75">
        <v>0</v>
      </c>
      <c r="R5" s="75">
        <v>0</v>
      </c>
      <c r="S5" s="75">
        <v>0</v>
      </c>
      <c r="T5" s="75">
        <v>0</v>
      </c>
      <c r="U5" s="75">
        <v>0</v>
      </c>
      <c r="V5" s="75">
        <v>0</v>
      </c>
    </row>
    <row r="6" spans="2:22">
      <c r="B6" s="77" t="s">
        <v>600</v>
      </c>
      <c r="C6" s="77">
        <f t="shared" ref="C6:C7" si="0">SUM(D6:V6)</f>
        <v>23217</v>
      </c>
      <c r="D6" s="75">
        <v>830</v>
      </c>
      <c r="E6" s="75">
        <v>1502</v>
      </c>
      <c r="F6" s="75">
        <v>723</v>
      </c>
      <c r="G6" s="75">
        <v>533</v>
      </c>
      <c r="H6" s="75">
        <v>1131</v>
      </c>
      <c r="I6" s="75">
        <v>824</v>
      </c>
      <c r="J6" s="75">
        <v>1194</v>
      </c>
      <c r="K6" s="75">
        <v>831</v>
      </c>
      <c r="L6" s="75">
        <v>2008</v>
      </c>
      <c r="M6" s="75">
        <v>1378</v>
      </c>
      <c r="N6" s="75">
        <v>1240</v>
      </c>
      <c r="O6" s="75">
        <v>1179</v>
      </c>
      <c r="P6" s="75">
        <v>1516</v>
      </c>
      <c r="Q6" s="75">
        <v>944</v>
      </c>
      <c r="R6" s="75">
        <v>1023</v>
      </c>
      <c r="S6" s="75">
        <v>1942</v>
      </c>
      <c r="T6" s="75">
        <v>1538</v>
      </c>
      <c r="U6" s="75">
        <v>1515</v>
      </c>
      <c r="V6" s="75">
        <v>1366</v>
      </c>
    </row>
    <row r="7" spans="2:22">
      <c r="B7" s="77" t="s">
        <v>601</v>
      </c>
      <c r="C7" s="77">
        <f t="shared" si="0"/>
        <v>18879</v>
      </c>
      <c r="D7" s="75">
        <v>733</v>
      </c>
      <c r="E7" s="75">
        <v>1368</v>
      </c>
      <c r="F7" s="75">
        <v>614</v>
      </c>
      <c r="G7" s="75">
        <v>441</v>
      </c>
      <c r="H7" s="75">
        <v>965</v>
      </c>
      <c r="I7" s="75">
        <v>695</v>
      </c>
      <c r="J7" s="75">
        <v>980</v>
      </c>
      <c r="K7" s="75">
        <v>746</v>
      </c>
      <c r="L7" s="75">
        <v>1547</v>
      </c>
      <c r="M7" s="75">
        <v>1119</v>
      </c>
      <c r="N7" s="75">
        <v>969</v>
      </c>
      <c r="O7" s="75">
        <v>951</v>
      </c>
      <c r="P7" s="75">
        <v>1065</v>
      </c>
      <c r="Q7" s="75">
        <v>793</v>
      </c>
      <c r="R7" s="75">
        <v>916</v>
      </c>
      <c r="S7" s="75">
        <v>1509</v>
      </c>
      <c r="T7" s="75">
        <v>1244</v>
      </c>
      <c r="U7" s="75">
        <v>1164</v>
      </c>
      <c r="V7" s="75">
        <v>1060</v>
      </c>
    </row>
    <row r="8" spans="2:22">
      <c r="B8" s="77" t="s">
        <v>582</v>
      </c>
      <c r="C8" s="77">
        <f>SUM(D8:V8)</f>
        <v>4338</v>
      </c>
      <c r="D8" s="75">
        <v>97</v>
      </c>
      <c r="E8" s="75">
        <v>134</v>
      </c>
      <c r="F8" s="75">
        <v>109</v>
      </c>
      <c r="G8" s="75">
        <v>92</v>
      </c>
      <c r="H8" s="75">
        <v>166</v>
      </c>
      <c r="I8" s="75">
        <v>129</v>
      </c>
      <c r="J8" s="75">
        <v>214</v>
      </c>
      <c r="K8" s="75">
        <v>85</v>
      </c>
      <c r="L8" s="75">
        <v>461</v>
      </c>
      <c r="M8" s="75">
        <v>259</v>
      </c>
      <c r="N8" s="75">
        <v>271</v>
      </c>
      <c r="O8" s="75">
        <v>228</v>
      </c>
      <c r="P8" s="75">
        <v>451</v>
      </c>
      <c r="Q8" s="75">
        <v>151</v>
      </c>
      <c r="R8" s="75">
        <v>107</v>
      </c>
      <c r="S8" s="75">
        <v>433</v>
      </c>
      <c r="T8" s="75">
        <v>294</v>
      </c>
      <c r="U8" s="75">
        <v>351</v>
      </c>
      <c r="V8" s="75">
        <v>306</v>
      </c>
    </row>
    <row r="9" spans="2:22">
      <c r="B9" s="77" t="s">
        <v>583</v>
      </c>
      <c r="C9" s="77">
        <f>SUM(D9:V9)</f>
        <v>4337</v>
      </c>
      <c r="D9" s="75">
        <v>96</v>
      </c>
      <c r="E9" s="75">
        <v>134</v>
      </c>
      <c r="F9" s="75">
        <v>109</v>
      </c>
      <c r="G9" s="75">
        <v>92</v>
      </c>
      <c r="H9" s="75">
        <v>166</v>
      </c>
      <c r="I9" s="75">
        <v>129</v>
      </c>
      <c r="J9" s="75">
        <v>214</v>
      </c>
      <c r="K9" s="75">
        <v>85</v>
      </c>
      <c r="L9" s="75">
        <v>461</v>
      </c>
      <c r="M9" s="75">
        <v>259</v>
      </c>
      <c r="N9" s="75">
        <v>271</v>
      </c>
      <c r="O9" s="75">
        <v>228</v>
      </c>
      <c r="P9" s="75">
        <v>451</v>
      </c>
      <c r="Q9" s="75">
        <v>151</v>
      </c>
      <c r="R9" s="75">
        <v>107</v>
      </c>
      <c r="S9" s="75">
        <v>433</v>
      </c>
      <c r="T9" s="75">
        <v>294</v>
      </c>
      <c r="U9" s="75">
        <v>351</v>
      </c>
      <c r="V9" s="75">
        <v>306</v>
      </c>
    </row>
    <row r="10" spans="2:22">
      <c r="B10" s="77" t="s">
        <v>584</v>
      </c>
      <c r="C10" s="77">
        <f>SUM(D10:V10)</f>
        <v>1</v>
      </c>
      <c r="D10" s="75">
        <v>1</v>
      </c>
      <c r="E10" s="75">
        <v>0</v>
      </c>
      <c r="F10" s="75">
        <v>0</v>
      </c>
      <c r="G10" s="75">
        <v>0</v>
      </c>
      <c r="H10" s="75">
        <v>0</v>
      </c>
      <c r="I10" s="75">
        <v>0</v>
      </c>
      <c r="J10" s="75">
        <v>0</v>
      </c>
      <c r="K10" s="75">
        <v>0</v>
      </c>
      <c r="L10" s="75">
        <v>0</v>
      </c>
      <c r="M10" s="75">
        <v>0</v>
      </c>
      <c r="N10" s="75">
        <v>0</v>
      </c>
      <c r="O10" s="75">
        <v>0</v>
      </c>
      <c r="P10" s="75">
        <v>0</v>
      </c>
      <c r="Q10" s="75">
        <v>0</v>
      </c>
      <c r="R10" s="78">
        <v>0</v>
      </c>
      <c r="S10" s="75">
        <v>0</v>
      </c>
      <c r="T10" s="75">
        <v>0</v>
      </c>
      <c r="U10" s="75">
        <v>0</v>
      </c>
      <c r="V10" s="75">
        <v>0</v>
      </c>
    </row>
    <row r="11" spans="2:22">
      <c r="B11" s="77" t="s">
        <v>585</v>
      </c>
      <c r="C11" s="77">
        <f>SUM(D11:V11)</f>
        <v>2</v>
      </c>
      <c r="D11" s="75">
        <v>0</v>
      </c>
      <c r="E11" s="75">
        <v>0</v>
      </c>
      <c r="F11" s="75">
        <v>1</v>
      </c>
      <c r="G11" s="75">
        <v>0</v>
      </c>
      <c r="H11" s="75">
        <v>0</v>
      </c>
      <c r="I11" s="75">
        <v>0</v>
      </c>
      <c r="J11" s="75">
        <v>0</v>
      </c>
      <c r="K11" s="75">
        <v>0</v>
      </c>
      <c r="L11" s="75">
        <v>0</v>
      </c>
      <c r="M11" s="75">
        <v>0</v>
      </c>
      <c r="N11" s="75">
        <v>1</v>
      </c>
      <c r="O11" s="75">
        <v>0</v>
      </c>
      <c r="P11" s="75">
        <v>0</v>
      </c>
      <c r="Q11" s="75">
        <v>0</v>
      </c>
      <c r="R11" s="75">
        <v>0</v>
      </c>
      <c r="S11" s="75">
        <v>0</v>
      </c>
      <c r="T11" s="75">
        <v>0</v>
      </c>
      <c r="U11" s="75">
        <v>0</v>
      </c>
      <c r="V11" s="75">
        <v>0</v>
      </c>
    </row>
    <row r="12" spans="2:22">
      <c r="B12" s="77" t="s">
        <v>586</v>
      </c>
      <c r="C12" s="77">
        <f>SUM(D12:V12)</f>
        <v>0</v>
      </c>
      <c r="D12" s="75">
        <v>0</v>
      </c>
      <c r="E12" s="75">
        <v>0</v>
      </c>
      <c r="F12" s="75">
        <v>0</v>
      </c>
      <c r="G12" s="75">
        <v>0</v>
      </c>
      <c r="H12" s="75">
        <v>0</v>
      </c>
      <c r="I12" s="75">
        <v>0</v>
      </c>
      <c r="J12" s="75">
        <v>0</v>
      </c>
      <c r="K12" s="75">
        <v>0</v>
      </c>
      <c r="L12" s="75">
        <v>0</v>
      </c>
      <c r="M12" s="75">
        <v>0</v>
      </c>
      <c r="N12" s="75">
        <v>0</v>
      </c>
      <c r="O12" s="75">
        <v>0</v>
      </c>
      <c r="P12" s="75">
        <v>0</v>
      </c>
      <c r="Q12" s="75">
        <v>0</v>
      </c>
      <c r="R12" s="75">
        <v>0</v>
      </c>
      <c r="S12" s="75">
        <v>0</v>
      </c>
      <c r="T12" s="75">
        <v>0</v>
      </c>
      <c r="U12" s="75">
        <v>0</v>
      </c>
      <c r="V12" s="75">
        <v>0</v>
      </c>
    </row>
    <row r="13" spans="2:22">
      <c r="B13" s="77" t="s">
        <v>587</v>
      </c>
      <c r="C13" s="77">
        <f>SUM(D13:V13)</f>
        <v>0</v>
      </c>
      <c r="D13" s="75">
        <v>0</v>
      </c>
      <c r="E13" s="75">
        <v>0</v>
      </c>
      <c r="F13" s="75">
        <v>0</v>
      </c>
      <c r="G13" s="75">
        <v>0</v>
      </c>
      <c r="H13" s="75">
        <v>0</v>
      </c>
      <c r="I13" s="75">
        <v>0</v>
      </c>
      <c r="J13" s="75">
        <v>0</v>
      </c>
      <c r="K13" s="75">
        <v>0</v>
      </c>
      <c r="L13" s="75">
        <v>0</v>
      </c>
      <c r="M13" s="75">
        <v>0</v>
      </c>
      <c r="N13" s="75">
        <v>0</v>
      </c>
      <c r="O13" s="75">
        <v>0</v>
      </c>
      <c r="P13" s="75">
        <v>0</v>
      </c>
      <c r="Q13" s="75">
        <v>0</v>
      </c>
      <c r="R13" s="75">
        <v>0</v>
      </c>
      <c r="S13" s="75">
        <v>0</v>
      </c>
      <c r="T13" s="75">
        <v>0</v>
      </c>
      <c r="U13" s="75">
        <v>0</v>
      </c>
      <c r="V13" s="75">
        <v>0</v>
      </c>
    </row>
    <row r="14" spans="2:22">
      <c r="B14" s="77" t="s">
        <v>588</v>
      </c>
      <c r="C14" s="77">
        <f>SUM(D14:V14)</f>
        <v>0</v>
      </c>
      <c r="D14" s="75">
        <v>0</v>
      </c>
      <c r="E14" s="75">
        <v>0</v>
      </c>
      <c r="F14" s="75">
        <v>0</v>
      </c>
      <c r="G14" s="75">
        <v>0</v>
      </c>
      <c r="H14" s="75">
        <v>0</v>
      </c>
      <c r="I14" s="75">
        <v>0</v>
      </c>
      <c r="J14" s="75">
        <v>0</v>
      </c>
      <c r="K14" s="75">
        <v>0</v>
      </c>
      <c r="L14" s="75">
        <v>0</v>
      </c>
      <c r="M14" s="75">
        <v>0</v>
      </c>
      <c r="N14" s="75">
        <v>0</v>
      </c>
      <c r="O14" s="75">
        <v>0</v>
      </c>
      <c r="P14" s="75">
        <v>0</v>
      </c>
      <c r="Q14" s="75">
        <v>0</v>
      </c>
      <c r="R14" s="75">
        <v>0</v>
      </c>
      <c r="S14" s="75">
        <v>0</v>
      </c>
      <c r="T14" s="75">
        <v>0</v>
      </c>
      <c r="U14" s="75">
        <v>0</v>
      </c>
      <c r="V14" s="75">
        <v>0</v>
      </c>
    </row>
    <row r="15" spans="2:22">
      <c r="B15" s="77" t="s">
        <v>589</v>
      </c>
      <c r="C15" s="77">
        <f>SUM(D15:V15)</f>
        <v>0</v>
      </c>
      <c r="D15" s="75">
        <v>0</v>
      </c>
      <c r="E15" s="75">
        <v>0</v>
      </c>
      <c r="F15" s="75">
        <v>0</v>
      </c>
      <c r="G15" s="75">
        <v>0</v>
      </c>
      <c r="H15" s="75">
        <v>0</v>
      </c>
      <c r="I15" s="75">
        <v>0</v>
      </c>
      <c r="J15" s="75">
        <v>0</v>
      </c>
      <c r="K15" s="75">
        <v>0</v>
      </c>
      <c r="L15" s="75">
        <v>0</v>
      </c>
      <c r="M15" s="75">
        <v>0</v>
      </c>
      <c r="N15" s="75">
        <v>0</v>
      </c>
      <c r="O15" s="75">
        <v>0</v>
      </c>
      <c r="P15" s="75">
        <v>0</v>
      </c>
      <c r="Q15" s="75">
        <v>0</v>
      </c>
      <c r="R15" s="75">
        <v>0</v>
      </c>
      <c r="S15" s="75">
        <v>0</v>
      </c>
      <c r="T15" s="75">
        <v>0</v>
      </c>
      <c r="U15" s="75">
        <v>0</v>
      </c>
      <c r="V15" s="75">
        <v>0</v>
      </c>
    </row>
    <row r="16" spans="2:22">
      <c r="B16" s="77" t="s">
        <v>590</v>
      </c>
      <c r="C16" s="77">
        <f>SUM(D16:V16)</f>
        <v>0</v>
      </c>
      <c r="D16" s="75">
        <v>0</v>
      </c>
      <c r="E16" s="75">
        <v>0</v>
      </c>
      <c r="F16" s="75">
        <v>0</v>
      </c>
      <c r="G16" s="75">
        <v>0</v>
      </c>
      <c r="H16" s="75">
        <v>0</v>
      </c>
      <c r="I16" s="75">
        <v>0</v>
      </c>
      <c r="J16" s="75">
        <v>0</v>
      </c>
      <c r="K16" s="75">
        <v>0</v>
      </c>
      <c r="L16" s="75">
        <v>0</v>
      </c>
      <c r="M16" s="75">
        <v>0</v>
      </c>
      <c r="N16" s="75">
        <v>0</v>
      </c>
      <c r="O16" s="75">
        <v>0</v>
      </c>
      <c r="P16" s="75">
        <v>0</v>
      </c>
      <c r="Q16" s="75">
        <v>0</v>
      </c>
      <c r="R16" s="75">
        <v>0</v>
      </c>
      <c r="S16" s="75">
        <v>0</v>
      </c>
      <c r="T16" s="75">
        <v>0</v>
      </c>
      <c r="U16" s="75">
        <v>0</v>
      </c>
      <c r="V16" s="75">
        <v>0</v>
      </c>
    </row>
    <row r="17" spans="2:22">
      <c r="B17" s="77" t="s">
        <v>591</v>
      </c>
      <c r="C17" s="77">
        <f>SUM(D17:V17)</f>
        <v>0</v>
      </c>
      <c r="D17" s="75">
        <v>0</v>
      </c>
      <c r="E17" s="75">
        <v>0</v>
      </c>
      <c r="F17" s="75">
        <v>0</v>
      </c>
      <c r="G17" s="75">
        <v>0</v>
      </c>
      <c r="H17" s="75">
        <v>0</v>
      </c>
      <c r="I17" s="75">
        <v>0</v>
      </c>
      <c r="J17" s="75">
        <v>0</v>
      </c>
      <c r="K17" s="75">
        <v>0</v>
      </c>
      <c r="L17" s="75">
        <v>0</v>
      </c>
      <c r="M17" s="75">
        <v>0</v>
      </c>
      <c r="N17" s="75">
        <v>0</v>
      </c>
      <c r="O17" s="75">
        <v>0</v>
      </c>
      <c r="P17" s="75">
        <v>0</v>
      </c>
      <c r="Q17" s="75">
        <v>0</v>
      </c>
      <c r="R17" s="75">
        <v>0</v>
      </c>
      <c r="S17" s="75">
        <v>0</v>
      </c>
      <c r="T17" s="75">
        <v>0</v>
      </c>
      <c r="U17" s="75">
        <v>0</v>
      </c>
      <c r="V17" s="75">
        <v>0</v>
      </c>
    </row>
    <row r="18" spans="2:22">
      <c r="B18" s="77" t="s">
        <v>592</v>
      </c>
      <c r="C18" s="77">
        <f>SUM(D18:V18)</f>
        <v>0</v>
      </c>
      <c r="D18" s="75">
        <v>0</v>
      </c>
      <c r="E18" s="75">
        <v>0</v>
      </c>
      <c r="F18" s="75">
        <v>0</v>
      </c>
      <c r="G18" s="75">
        <v>0</v>
      </c>
      <c r="H18" s="75">
        <v>0</v>
      </c>
      <c r="I18" s="75">
        <v>0</v>
      </c>
      <c r="J18" s="75">
        <v>0</v>
      </c>
      <c r="K18" s="75">
        <v>0</v>
      </c>
      <c r="L18" s="75">
        <v>0</v>
      </c>
      <c r="M18" s="75">
        <v>0</v>
      </c>
      <c r="N18" s="75">
        <v>0</v>
      </c>
      <c r="O18" s="75">
        <v>0</v>
      </c>
      <c r="P18" s="75">
        <v>0</v>
      </c>
      <c r="Q18" s="75">
        <v>0</v>
      </c>
      <c r="R18" s="75">
        <v>0</v>
      </c>
      <c r="S18" s="75">
        <v>0</v>
      </c>
      <c r="T18" s="75">
        <v>0</v>
      </c>
      <c r="U18" s="75">
        <v>0</v>
      </c>
      <c r="V18" s="75">
        <v>0</v>
      </c>
    </row>
    <row r="19" spans="2:22">
      <c r="B19" s="77" t="s">
        <v>593</v>
      </c>
      <c r="C19" s="77">
        <f>SUM(D19:V19)</f>
        <v>4335</v>
      </c>
      <c r="D19" s="75">
        <v>97</v>
      </c>
      <c r="E19" s="75">
        <v>134</v>
      </c>
      <c r="F19" s="75">
        <v>109</v>
      </c>
      <c r="G19" s="75">
        <v>92</v>
      </c>
      <c r="H19" s="75">
        <v>166</v>
      </c>
      <c r="I19" s="75">
        <v>129</v>
      </c>
      <c r="J19" s="75">
        <v>214</v>
      </c>
      <c r="K19" s="75">
        <v>85</v>
      </c>
      <c r="L19" s="75">
        <v>461</v>
      </c>
      <c r="M19" s="75">
        <v>259</v>
      </c>
      <c r="N19" s="75">
        <v>271</v>
      </c>
      <c r="O19" s="75">
        <v>228</v>
      </c>
      <c r="P19" s="75">
        <v>451</v>
      </c>
      <c r="Q19" s="75">
        <v>151</v>
      </c>
      <c r="R19" s="75">
        <v>107</v>
      </c>
      <c r="S19" s="75">
        <v>431</v>
      </c>
      <c r="T19" s="75">
        <v>293</v>
      </c>
      <c r="U19" s="75">
        <v>351</v>
      </c>
      <c r="V19" s="75">
        <v>306</v>
      </c>
    </row>
    <row r="20" spans="2:22">
      <c r="B20" s="77" t="s">
        <v>594</v>
      </c>
      <c r="C20" s="77">
        <f>SUM(D20:V20)</f>
        <v>0</v>
      </c>
      <c r="D20" s="75">
        <v>0</v>
      </c>
      <c r="E20" s="75">
        <v>0</v>
      </c>
      <c r="F20" s="75">
        <v>0</v>
      </c>
      <c r="G20" s="75">
        <v>0</v>
      </c>
      <c r="H20" s="75">
        <v>0</v>
      </c>
      <c r="I20" s="75">
        <v>0</v>
      </c>
      <c r="J20" s="75">
        <v>0</v>
      </c>
      <c r="K20" s="75">
        <v>0</v>
      </c>
      <c r="L20" s="75">
        <v>0</v>
      </c>
      <c r="M20" s="75">
        <v>0</v>
      </c>
      <c r="N20" s="75">
        <v>0</v>
      </c>
      <c r="O20" s="75">
        <v>0</v>
      </c>
      <c r="P20" s="75">
        <v>0</v>
      </c>
      <c r="Q20" s="75">
        <v>0</v>
      </c>
      <c r="R20" s="75">
        <v>0</v>
      </c>
      <c r="S20" s="75">
        <v>0</v>
      </c>
      <c r="T20" s="75">
        <v>0</v>
      </c>
      <c r="U20" s="75">
        <v>0</v>
      </c>
      <c r="V20" s="75">
        <v>0</v>
      </c>
    </row>
    <row r="21" spans="2:22">
      <c r="B21" s="77" t="s">
        <v>595</v>
      </c>
      <c r="C21" s="77">
        <f>SUM(D21:V21)</f>
        <v>0</v>
      </c>
      <c r="D21" s="75">
        <v>0</v>
      </c>
      <c r="E21" s="75">
        <v>0</v>
      </c>
      <c r="F21" s="75">
        <v>0</v>
      </c>
      <c r="G21" s="75">
        <v>0</v>
      </c>
      <c r="H21" s="75">
        <v>0</v>
      </c>
      <c r="I21" s="75">
        <v>0</v>
      </c>
      <c r="J21" s="75">
        <v>0</v>
      </c>
      <c r="K21" s="75">
        <v>0</v>
      </c>
      <c r="L21" s="75">
        <v>0</v>
      </c>
      <c r="M21" s="75">
        <v>0</v>
      </c>
      <c r="N21" s="75">
        <v>0</v>
      </c>
      <c r="O21" s="75">
        <v>0</v>
      </c>
      <c r="P21" s="75">
        <v>0</v>
      </c>
      <c r="Q21" s="75">
        <v>0</v>
      </c>
      <c r="R21" s="75">
        <v>0</v>
      </c>
      <c r="S21" s="75">
        <v>0</v>
      </c>
      <c r="T21" s="75">
        <v>0</v>
      </c>
      <c r="U21" s="75">
        <v>0</v>
      </c>
      <c r="V21" s="75">
        <v>0</v>
      </c>
    </row>
    <row r="22" spans="2:22">
      <c r="B22" s="77" t="s">
        <v>596</v>
      </c>
      <c r="C22" s="77">
        <f>SUM(D22:V22)</f>
        <v>4335</v>
      </c>
      <c r="D22" s="75">
        <v>97</v>
      </c>
      <c r="E22" s="75">
        <v>134</v>
      </c>
      <c r="F22" s="75">
        <v>109</v>
      </c>
      <c r="G22" s="75">
        <v>92</v>
      </c>
      <c r="H22" s="75">
        <v>166</v>
      </c>
      <c r="I22" s="75">
        <v>129</v>
      </c>
      <c r="J22" s="75">
        <v>214</v>
      </c>
      <c r="K22" s="75">
        <v>85</v>
      </c>
      <c r="L22" s="75">
        <v>461</v>
      </c>
      <c r="M22" s="75">
        <v>259</v>
      </c>
      <c r="N22" s="75">
        <v>271</v>
      </c>
      <c r="O22" s="75">
        <v>228</v>
      </c>
      <c r="P22" s="75">
        <v>451</v>
      </c>
      <c r="Q22" s="75">
        <v>151</v>
      </c>
      <c r="R22" s="75">
        <v>107</v>
      </c>
      <c r="S22" s="75">
        <v>431</v>
      </c>
      <c r="T22" s="75">
        <v>293</v>
      </c>
      <c r="U22" s="75">
        <v>351</v>
      </c>
      <c r="V22" s="75">
        <v>306</v>
      </c>
    </row>
    <row r="23" spans="2:22">
      <c r="B23" s="77" t="s">
        <v>597</v>
      </c>
      <c r="C23" s="77">
        <f>SUM(D23:V23)</f>
        <v>80</v>
      </c>
      <c r="D23" s="75">
        <v>4</v>
      </c>
      <c r="E23" s="75">
        <v>2</v>
      </c>
      <c r="F23" s="75">
        <v>0</v>
      </c>
      <c r="G23" s="75">
        <v>1</v>
      </c>
      <c r="H23" s="75">
        <v>4</v>
      </c>
      <c r="I23" s="75">
        <v>2</v>
      </c>
      <c r="J23" s="75">
        <v>3</v>
      </c>
      <c r="K23" s="75">
        <v>0</v>
      </c>
      <c r="L23" s="75">
        <v>7</v>
      </c>
      <c r="M23" s="75">
        <v>4</v>
      </c>
      <c r="N23" s="75">
        <v>12</v>
      </c>
      <c r="O23" s="75">
        <v>5</v>
      </c>
      <c r="P23" s="75">
        <v>6</v>
      </c>
      <c r="Q23" s="75">
        <v>4</v>
      </c>
      <c r="R23" s="75">
        <v>3</v>
      </c>
      <c r="S23" s="75">
        <v>12</v>
      </c>
      <c r="T23" s="75">
        <v>6</v>
      </c>
      <c r="U23" s="75">
        <v>4</v>
      </c>
      <c r="V23" s="75">
        <v>1</v>
      </c>
    </row>
    <row r="24" spans="2:22">
      <c r="B24" s="77" t="s">
        <v>598</v>
      </c>
      <c r="C24" s="77">
        <f>SUM(D24:V24)</f>
        <v>4255</v>
      </c>
      <c r="D24" s="75">
        <v>93</v>
      </c>
      <c r="E24" s="75">
        <v>132</v>
      </c>
      <c r="F24" s="75">
        <v>109</v>
      </c>
      <c r="G24" s="75">
        <v>91</v>
      </c>
      <c r="H24" s="75">
        <v>162</v>
      </c>
      <c r="I24" s="75">
        <v>127</v>
      </c>
      <c r="J24" s="75">
        <v>211</v>
      </c>
      <c r="K24" s="75">
        <v>85</v>
      </c>
      <c r="L24" s="75">
        <v>454</v>
      </c>
      <c r="M24" s="75">
        <v>255</v>
      </c>
      <c r="N24" s="75">
        <v>259</v>
      </c>
      <c r="O24" s="75">
        <v>223</v>
      </c>
      <c r="P24" s="75">
        <v>445</v>
      </c>
      <c r="Q24" s="75">
        <v>147</v>
      </c>
      <c r="R24" s="75">
        <v>104</v>
      </c>
      <c r="S24" s="75">
        <v>419</v>
      </c>
      <c r="T24" s="75">
        <v>287</v>
      </c>
      <c r="U24" s="75">
        <v>347</v>
      </c>
      <c r="V24" s="75">
        <v>305</v>
      </c>
    </row>
    <row r="26" spans="2:22">
      <c r="B26" s="76"/>
      <c r="C26" s="76"/>
    </row>
    <row r="27" spans="2:22">
      <c r="B27" s="74" t="s">
        <v>602</v>
      </c>
      <c r="C27" s="74">
        <f>(C8/C3)*100</f>
        <v>17.833504624871534</v>
      </c>
    </row>
    <row r="28" spans="2:22">
      <c r="B28" s="74"/>
      <c r="C28" s="74"/>
    </row>
    <row r="29" spans="2:22">
      <c r="B29" s="74"/>
      <c r="C29" s="74"/>
    </row>
    <row r="30" spans="2:22">
      <c r="B30" s="74"/>
      <c r="C30" s="74"/>
    </row>
    <row r="31" spans="2:22">
      <c r="B31" s="74"/>
      <c r="C31" s="74"/>
    </row>
    <row r="32" spans="2:22">
      <c r="B32" s="74"/>
      <c r="C32" s="74"/>
    </row>
    <row r="33" spans="2:3">
      <c r="B33" s="74"/>
      <c r="C33" s="74"/>
    </row>
    <row r="34" spans="2:3">
      <c r="B34" s="74"/>
      <c r="C34" s="74"/>
    </row>
    <row r="35" spans="2:3">
      <c r="B35" s="74"/>
      <c r="C35" s="74"/>
    </row>
    <row r="36" spans="2:3">
      <c r="B36" s="74"/>
      <c r="C36" s="74"/>
    </row>
    <row r="37" spans="2:3">
      <c r="B37" s="74"/>
      <c r="C37" s="74"/>
    </row>
    <row r="38" spans="2:3">
      <c r="B38" s="74"/>
      <c r="C38" s="74"/>
    </row>
    <row r="39" spans="2:3">
      <c r="B39" s="74"/>
      <c r="C39" s="74"/>
    </row>
    <row r="40" spans="2:3">
      <c r="B40" s="74"/>
      <c r="C40" s="74"/>
    </row>
    <row r="41" spans="2:3">
      <c r="B41" s="74"/>
      <c r="C41" s="74"/>
    </row>
    <row r="42" spans="2:3">
      <c r="B42" s="74"/>
      <c r="C42" s="74"/>
    </row>
    <row r="43" spans="2:3">
      <c r="B43" s="74"/>
      <c r="C43" s="74"/>
    </row>
    <row r="44" spans="2:3">
      <c r="B44" s="74"/>
      <c r="C44" s="74"/>
    </row>
    <row r="45" spans="2:3">
      <c r="B45" s="74"/>
      <c r="C45" s="74"/>
    </row>
    <row r="46" spans="2:3">
      <c r="B46" s="74"/>
      <c r="C46" s="74"/>
    </row>
  </sheetData>
  <pageMargins left="0.70866141732283472" right="0.70866141732283472" top="0.74803149606299213" bottom="0.74803149606299213" header="0.31496062992125984" footer="0.31496062992125984"/>
  <pageSetup paperSize="8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8</vt:i4>
      </vt:variant>
    </vt:vector>
  </HeadingPairs>
  <TitlesOfParts>
    <vt:vector size="8" baseType="lpstr">
      <vt:lpstr>kandydaci-raport-126301</vt:lpstr>
      <vt:lpstr>Okręg 1</vt:lpstr>
      <vt:lpstr>Okręg 2</vt:lpstr>
      <vt:lpstr>Okręg 3</vt:lpstr>
      <vt:lpstr>Okręg 4</vt:lpstr>
      <vt:lpstr>Zbiorówka</vt:lpstr>
      <vt:lpstr>mandaty</vt:lpstr>
      <vt:lpstr>zestawienie szczegółowe okr 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UMT</cp:lastModifiedBy>
  <cp:lastPrinted>2015-04-26T23:29:30Z</cp:lastPrinted>
  <dcterms:created xsi:type="dcterms:W3CDTF">2014-10-08T12:01:45Z</dcterms:created>
  <dcterms:modified xsi:type="dcterms:W3CDTF">2015-04-27T00:35:20Z</dcterms:modified>
</cp:coreProperties>
</file>